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tabRatio="989" activeTab="1"/>
  </bookViews>
  <sheets>
    <sheet name="Титул. " sheetId="24" r:id="rId1"/>
    <sheet name="Табл 2" sheetId="26" r:id="rId2"/>
    <sheet name="Табл 2.1" sheetId="4" r:id="rId3"/>
    <sheet name="Сведения" sheetId="22" r:id="rId4"/>
    <sheet name="Приложение " sheetId="23" r:id="rId5"/>
  </sheets>
  <definedNames>
    <definedName name="_xlnm.Print_Area" localSheetId="1">'Табл 2'!$A$1:$J$39</definedName>
    <definedName name="_xlnm.Print_Area" localSheetId="0">'Титул. '!#REF!</definedName>
  </definedNames>
  <calcPr calcId="114210"/>
</workbook>
</file>

<file path=xl/calcChain.xml><?xml version="1.0" encoding="utf-8"?>
<calcChain xmlns="http://schemas.openxmlformats.org/spreadsheetml/2006/main">
  <c r="E31" i="26"/>
  <c r="E29"/>
  <c r="E21"/>
  <c r="E18"/>
  <c r="E17"/>
  <c r="E23"/>
  <c r="EF19" i="4"/>
  <c r="DF17"/>
  <c r="I11" i="26"/>
  <c r="F16"/>
  <c r="F29"/>
  <c r="F25"/>
  <c r="F22"/>
  <c r="J22"/>
  <c r="I22"/>
  <c r="F21"/>
  <c r="F18"/>
  <c r="E24"/>
  <c r="E22"/>
  <c r="G29"/>
  <c r="E30"/>
  <c r="E32"/>
  <c r="DF9" i="4"/>
  <c r="DF7"/>
  <c r="F17" i="26"/>
  <c r="G17"/>
  <c r="G16"/>
  <c r="I17"/>
  <c r="J17"/>
  <c r="DS9" i="4"/>
  <c r="DS7"/>
  <c r="J29" i="26"/>
  <c r="J25"/>
  <c r="J16"/>
  <c r="I29"/>
  <c r="I25"/>
  <c r="I16"/>
  <c r="DF16" i="4"/>
  <c r="E15" i="26"/>
  <c r="H16"/>
  <c r="E16"/>
  <c r="H29"/>
  <c r="DS16" i="4"/>
  <c r="J11" i="26"/>
  <c r="H11"/>
  <c r="F11"/>
  <c r="EF9" i="4"/>
  <c r="EF7"/>
  <c r="E27" i="26"/>
  <c r="E19"/>
  <c r="J10"/>
  <c r="G10"/>
  <c r="E28"/>
  <c r="E26"/>
  <c r="I10"/>
  <c r="F10"/>
  <c r="H10"/>
  <c r="E13"/>
  <c r="E12"/>
  <c r="E11"/>
  <c r="EF16" i="4"/>
  <c r="E10" i="26"/>
  <c r="E25"/>
</calcChain>
</file>

<file path=xl/sharedStrings.xml><?xml version="1.0" encoding="utf-8"?>
<sst xmlns="http://schemas.openxmlformats.org/spreadsheetml/2006/main" count="249" uniqueCount="206">
  <si>
    <t>по ОКЕИ</t>
  </si>
  <si>
    <t>Наименование показателя</t>
  </si>
  <si>
    <t>Код строки</t>
  </si>
  <si>
    <t>Код по бюджетной классификации Российской Федерации</t>
  </si>
  <si>
    <t>X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</si>
  <si>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</si>
  <si>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</si>
  <si>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</si>
  <si>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</si>
  <si>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</si>
  <si>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</si>
  <si>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Сведения</t>
  </si>
  <si>
    <t>об операциях с целевыми субсидиями, предоставленными муниципальному учреждению на 20___г.</t>
  </si>
  <si>
    <t xml:space="preserve">                                                             ┌────────────┐</t>
  </si>
  <si>
    <t xml:space="preserve">                                                             │    КОДЫ    │</t>
  </si>
  <si>
    <t xml:space="preserve">                                                             ├────────────┤</t>
  </si>
  <si>
    <t>Муниципальное                                                │            │</t>
  </si>
  <si>
    <t xml:space="preserve"> учреждение                                                  │            │</t>
  </si>
  <si>
    <t xml:space="preserve">                                   ┌────────┐           Дата │            │</t>
  </si>
  <si>
    <t xml:space="preserve">                           ИНН/КПП │        │  представления │            │</t>
  </si>
  <si>
    <t xml:space="preserve">                                   └────────┘     предыдущих │            │</t>
  </si>
  <si>
    <t xml:space="preserve">                                                    Сведений │            │</t>
  </si>
  <si>
    <t>Наименование органа,                                         │            │</t>
  </si>
  <si>
    <t>осуществляющего функции                                      ├────────────┤</t>
  </si>
  <si>
    <t>и полномочия учредителя    _____________________ Глава по БК │            │</t>
  </si>
  <si>
    <t>осуществляющего ведение                                      │            │</t>
  </si>
  <si>
    <t>лицевого счета             _____________________     по ОКПО │            │</t>
  </si>
  <si>
    <t>Единица измерения: руб. (с точностью до второго              │            │</t>
  </si>
  <si>
    <t xml:space="preserve">                                                             │            │</t>
  </si>
  <si>
    <t xml:space="preserve">                                                             └────────────┘</t>
  </si>
  <si>
    <t xml:space="preserve">                                                   ┌──────────────────────┐</t>
  </si>
  <si>
    <t xml:space="preserve">                    Остаток средств на начало года │                      │</t>
  </si>
  <si>
    <t xml:space="preserve">                                                   └──────────────────────┘</t>
  </si>
  <si>
    <t xml:space="preserve">                                                                                                                                Форма по ОКУД │  0501016             │</t>
  </si>
  <si>
    <t>Наименование бюджета       _____________________                               по ОКТМО │                                │</t>
  </si>
  <si>
    <r>
      <t xml:space="preserve">десятичного знака)                                                                                                       по ОКЕИ │            </t>
    </r>
    <r>
      <rPr>
        <sz val="8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│</t>
    </r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</si>
  <si>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</si>
  <si>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</si>
  <si>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</si>
  <si>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</si>
  <si>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</si>
  <si>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</si>
  <si>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</si>
  <si>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</si>
  <si>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</si>
  <si>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</si>
  <si>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</si>
  <si>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 xml:space="preserve">                                       ┌───────┐</t>
  </si>
  <si>
    <t xml:space="preserve">                        Номер страницы │       │</t>
  </si>
  <si>
    <t xml:space="preserve">                                       ├───────┤</t>
  </si>
  <si>
    <t xml:space="preserve">                         Всего страниц │       │</t>
  </si>
  <si>
    <t xml:space="preserve">                                       └───────┘</t>
  </si>
  <si>
    <t xml:space="preserve">                        </t>
  </si>
  <si>
    <t>Руководитель _____________ _______________________</t>
  </si>
  <si>
    <t xml:space="preserve">                (подпись)   (расшифровка подписи)</t>
  </si>
  <si>
    <t xml:space="preserve">                              ┌─ ─ ─ ─ ─ ─ ─ ─ ─ ─ ─ ─ ─ ─ ─ ─ ─ ─ ─ ─ ─ ─┐</t>
  </si>
  <si>
    <t>Главный                                ОТМЕТКА ОРГАНА, ОСУЩЕСТВЛЯЮЩЕГО</t>
  </si>
  <si>
    <t>бухгалтер                     │         ВЕДЕНИЕ ЛИЦЕВОГО СЧЕТА,           │</t>
  </si>
  <si>
    <t xml:space="preserve">                                     О ПРИНЯТИИ НАСТОЯЩИХ СВЕДЕНИЙ</t>
  </si>
  <si>
    <t>__________ __________________</t>
  </si>
  <si>
    <t xml:space="preserve"> (подпись)    (расшифровка    │Ответственный ____________________________ │</t>
  </si>
  <si>
    <t xml:space="preserve">                подписи)       исполнитель           (должность)</t>
  </si>
  <si>
    <t xml:space="preserve">                              │_________ ____________________ ____________│</t>
  </si>
  <si>
    <t>Ответственный                  (подпись)     (расшифровка      (телефон)</t>
  </si>
  <si>
    <t>исполнитель ________________  │                подписи)                   │</t>
  </si>
  <si>
    <t xml:space="preserve">              (должность)      «___» ______________ 20___ г.</t>
  </si>
  <si>
    <t>____________________________  └─ ─ ─ ─ ─ ─ ─ ─ ─ ─ ─ ─ ─ ─ ─ ─ ─ ─ ─ ─ ─ ─┘</t>
  </si>
  <si>
    <t>___________ _______________________ ___________________</t>
  </si>
  <si>
    <t xml:space="preserve"> (подпись)   (расшифровка подписи)      (телефон)</t>
  </si>
  <si>
    <t>«___» _________ 20___ г.</t>
  </si>
  <si>
    <t xml:space="preserve">                    от «__» ________ 2017 г.            Дата │            │</t>
  </si>
  <si>
    <t>(наименование должности уполномоченного лица)</t>
  </si>
  <si>
    <t>(наименование учреждения)</t>
  </si>
  <si>
    <t>(подпись)</t>
  </si>
  <si>
    <t>(расшифровка подписи)</t>
  </si>
  <si>
    <t xml:space="preserve">Орган, осуществляющий  </t>
  </si>
  <si>
    <t>функции и полномочия учредителя</t>
  </si>
  <si>
    <t>Учреждение</t>
  </si>
  <si>
    <t>Единица измерения : руб</t>
  </si>
  <si>
    <t>Коды</t>
  </si>
  <si>
    <t>Дата</t>
  </si>
  <si>
    <t>По Сводному</t>
  </si>
  <si>
    <t>реестру</t>
  </si>
  <si>
    <t>глава по КБК</t>
  </si>
  <si>
    <t>ИНН</t>
  </si>
  <si>
    <t>КПП</t>
  </si>
  <si>
    <t xml:space="preserve"> Раздел 1.Поступления и выплаты</t>
  </si>
  <si>
    <t>Аналитический код</t>
  </si>
  <si>
    <t>Сумма</t>
  </si>
  <si>
    <t>х</t>
  </si>
  <si>
    <t>0001</t>
  </si>
  <si>
    <t>0002</t>
  </si>
  <si>
    <t>Доходы, всего:</t>
  </si>
  <si>
    <t>доходы от оказания услуг,работ,компенсации затрат учреждений , всего</t>
  </si>
  <si>
    <t>в том числе: субсидии на финансовое обеспечение выполнения муниципального задания</t>
  </si>
  <si>
    <t>безвоздмездные денежные поступления, всего</t>
  </si>
  <si>
    <t>целевые субсидии, всего</t>
  </si>
  <si>
    <t>Расходы, всего:</t>
  </si>
  <si>
    <t>в том числе: на выплату персоналу, всего</t>
  </si>
  <si>
    <t>в том числе: оплата труда</t>
  </si>
  <si>
    <t>прочие выплаты персоналу</t>
  </si>
  <si>
    <t>иные выплаты</t>
  </si>
  <si>
    <t>на выплаты по оплате труда</t>
  </si>
  <si>
    <t>уплата налогов, сборов и иных платежей, всего</t>
  </si>
  <si>
    <t>из них: налог на имущество организаций и земельный налог</t>
  </si>
  <si>
    <t>иные налоги(включаемые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</si>
  <si>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</si>
  <si>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прочую закупку товаров, работ и услуг</t>
  </si>
  <si>
    <t>из них: возврат в бюджет средств субсидии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</si>
  <si>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</si>
  <si>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</si>
  <si>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</si>
  <si>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</si>
  <si>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</si>
  <si>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</si>
  <si>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</si>
  <si>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</si>
  <si>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</si>
  <si>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</si>
  <si>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</si>
  <si>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</si>
  <si>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</si>
  <si>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5</t>
  </si>
  <si>
    <t>6</t>
  </si>
  <si>
    <t>7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</si>
  <si>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</si>
  <si>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</si>
  <si>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</si>
  <si>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</si>
  <si>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</si>
  <si>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</si>
  <si>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</si>
  <si>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</si>
  <si>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</si>
  <si>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</si>
  <si>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</si>
  <si>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</si>
  <si>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</si>
  <si>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</si>
  <si>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</si>
  <si>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</si>
  <si>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</si>
  <si>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</si>
  <si>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</si>
  <si>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1.4.5</t>
  </si>
  <si>
    <t>за счет прочих источников финансового обеспечения</t>
  </si>
  <si>
    <t>26450</t>
  </si>
  <si>
    <t>1.4.5.1</t>
  </si>
  <si>
    <t>26451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</si>
  <si>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</si>
  <si>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</si>
  <si>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Исполнитель</t>
  </si>
  <si>
    <t>(должность)</t>
  </si>
  <si>
    <t>(фамилия, инициалы)</t>
  </si>
  <si>
    <t>(телефон)</t>
  </si>
  <si>
    <t>"</t>
  </si>
  <si>
    <t>от приносящей доход деятельности</t>
  </si>
  <si>
    <t>___________________ /_________________/</t>
  </si>
  <si>
    <t>«____ » _____________  20___ г.</t>
  </si>
  <si>
    <t>(наименованме должности уполномоченного лица)</t>
  </si>
  <si>
    <t>( наименование учреждения)</t>
  </si>
  <si>
    <t>Остаток средств на начало текущего финансового года</t>
  </si>
  <si>
    <t>Остаток средств наконец текущего финансового года</t>
  </si>
  <si>
    <t>расходы на закупку товаров, работ, услуг,всего</t>
  </si>
  <si>
    <t>Выплаты, уменьшающую доход, всего</t>
  </si>
  <si>
    <t>в том числе: налог на прибыль</t>
  </si>
  <si>
    <t>налог на добавленную стоимость</t>
  </si>
  <si>
    <t>прочие налоги, уменьшающие доход</t>
  </si>
  <si>
    <t>Прочие выплаты,всего</t>
  </si>
  <si>
    <t>администрация муниципального образования - Шиловский муниципальный район Рязанской области</t>
  </si>
  <si>
    <t>2-19-95</t>
  </si>
  <si>
    <t>613Х1327</t>
  </si>
  <si>
    <t xml:space="preserve"> </t>
  </si>
  <si>
    <t>МБОУ "Желудёвская СОШ им. Героя РФ И.В. Филькина"</t>
  </si>
  <si>
    <t>потребленных энергетических ресурсов</t>
  </si>
  <si>
    <t>января</t>
  </si>
  <si>
    <t>24</t>
  </si>
  <si>
    <t>Риммер И.С.</t>
  </si>
  <si>
    <t>Утверждаю   И.о. директора</t>
  </si>
  <si>
    <t>И.Н. Васепцова</t>
  </si>
  <si>
    <t>На 2025 г.</t>
  </si>
  <si>
    <t>25</t>
  </si>
  <si>
    <t>09</t>
  </si>
  <si>
    <t>Закупка товаров, работ, услуг в целях капитального ремонта государственного (муниципального) имущества»</t>
  </si>
  <si>
    <t>января                2024     г.</t>
  </si>
  <si>
    <t>от " 09 " января  2024 г.</t>
  </si>
  <si>
    <t>(на 2024 г. и плановый период 2025 и 2026 годов )</t>
  </si>
  <si>
    <t>На 2024  г. текущий год</t>
  </si>
  <si>
    <t>На 2026 г.</t>
  </si>
  <si>
    <t>соцальные и иные выплаты населению, всего</t>
  </si>
  <si>
    <t>26</t>
  </si>
  <si>
    <t>Муниципальное бюджетное общеобразовательное учреждение "Желудёвская средняя общеобразовательная школа имени Героя Российской Федерации Игоря Викторовича Филькина" муниципального образования - Шиловский муниципальный район Рязанской области</t>
  </si>
  <si>
    <t>вед. бухгалтер</t>
  </si>
  <si>
    <t>План финансово-хозяйственной деятельности на 2024 г.</t>
  </si>
  <si>
    <t>2.1</t>
  </si>
  <si>
    <t>на закупку товаров, работ, услуг по году начала закупки</t>
  </si>
  <si>
    <t>26510</t>
  </si>
  <si>
    <t>2024</t>
  </si>
  <si>
    <t>2.2</t>
  </si>
  <si>
    <t>26520</t>
  </si>
  <si>
    <t>2025</t>
  </si>
  <si>
    <t>2.3</t>
  </si>
  <si>
    <t>26530</t>
  </si>
  <si>
    <t>2026</t>
  </si>
  <si>
    <t>из них:пособия, компенсации и иные социальные выплаты гражданам, кроме публичных нормативных 
обязательств</t>
  </si>
  <si>
    <t>в том числе: социальные выплаты гражданам, кроме публичных нормативных 
социальных выплат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</si>
</sst>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63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/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0" fontId="0" fillId="0" borderId="1" xfId="0" applyFont="1" applyBorder="1"/>
    <xf numFmtId="2" fontId="0" fillId="0" borderId="1" xfId="0" applyNumberFormat="1" applyFont="1" applyBorder="1"/>
    <xf numFmtId="2" fontId="5" fillId="0" borderId="1" xfId="0" applyNumberFormat="1" applyFont="1" applyBorder="1"/>
    <xf numFmtId="0" fontId="5" fillId="2" borderId="1" xfId="0" applyFont="1" applyFill="1" applyBorder="1"/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wrapText="1" indent="3"/>
    </xf>
    <xf numFmtId="0" fontId="8" fillId="0" borderId="9" xfId="0" applyNumberFormat="1" applyFont="1" applyBorder="1" applyAlignment="1">
      <alignment horizontal="left" indent="3"/>
    </xf>
    <xf numFmtId="0" fontId="8" fillId="0" borderId="8" xfId="0" applyNumberFormat="1" applyFont="1" applyBorder="1" applyAlignment="1">
      <alignment horizontal="left" wrapText="1" indent="2"/>
    </xf>
    <xf numFmtId="0" fontId="8" fillId="0" borderId="9" xfId="0" applyNumberFormat="1" applyFont="1" applyBorder="1" applyAlignment="1">
      <alignment horizontal="left" indent="2"/>
    </xf>
    <xf numFmtId="0" fontId="8" fillId="0" borderId="0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 wrapText="1"/>
    </xf>
    <xf numFmtId="0" fontId="8" fillId="0" borderId="9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left" wrapText="1" indent="1"/>
    </xf>
    <xf numFmtId="0" fontId="8" fillId="0" borderId="9" xfId="0" applyNumberFormat="1" applyFont="1" applyBorder="1" applyAlignment="1">
      <alignment horizontal="left" indent="1"/>
    </xf>
    <xf numFmtId="49" fontId="8" fillId="0" borderId="9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1"/>
  <sheetViews>
    <sheetView workbookViewId="0">
      <selection activeCell="I32" sqref="I32"/>
    </sheetView>
  </sheetViews>
  <sheetFormatPr defaultRowHeight="15"/>
  <cols>
    <col min="10" max="10" width="7.28515625" customWidth="1"/>
    <col min="12" max="12" width="8.5703125" customWidth="1"/>
    <col min="13" max="13" width="0.28515625" customWidth="1"/>
    <col min="14" max="14" width="11" bestFit="1" customWidth="1"/>
  </cols>
  <sheetData>
    <row r="2" spans="2:1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5.75" hidden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5.75" hidden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.75" hidden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5.75" hidden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 hidden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 hidden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5.75" hidden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ht="15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5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5.75">
      <c r="B12" s="11"/>
      <c r="C12" s="11"/>
      <c r="D12" s="11"/>
      <c r="E12" s="11"/>
      <c r="F12" s="37" t="s">
        <v>178</v>
      </c>
      <c r="G12" s="37"/>
      <c r="H12" s="37"/>
      <c r="I12" s="37"/>
      <c r="J12" s="37"/>
      <c r="K12" s="37"/>
      <c r="L12" s="37"/>
      <c r="M12" s="37"/>
      <c r="N12" s="37"/>
    </row>
    <row r="13" spans="2:14" ht="15.75">
      <c r="B13" s="11"/>
      <c r="C13" s="11"/>
      <c r="D13" s="11"/>
      <c r="E13" s="11"/>
      <c r="F13" s="11"/>
      <c r="G13" s="11" t="s">
        <v>71</v>
      </c>
      <c r="H13" s="11"/>
      <c r="I13" s="11"/>
      <c r="J13" s="11"/>
      <c r="K13" s="11"/>
      <c r="L13" s="11"/>
      <c r="M13" s="11"/>
      <c r="N13" s="11"/>
    </row>
    <row r="14" spans="2:14" ht="15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5.75">
      <c r="B15" s="11"/>
      <c r="C15" s="11"/>
      <c r="D15" s="11"/>
      <c r="E15" s="11"/>
      <c r="F15" s="37" t="s">
        <v>173</v>
      </c>
      <c r="G15" s="37"/>
      <c r="H15" s="37"/>
      <c r="I15" s="37"/>
      <c r="J15" s="37"/>
      <c r="K15" s="37"/>
      <c r="L15" s="37"/>
      <c r="M15" s="37"/>
      <c r="N15" s="37"/>
    </row>
    <row r="16" spans="2:14" ht="15.75">
      <c r="B16" s="11"/>
      <c r="C16" s="11"/>
      <c r="D16" s="11"/>
      <c r="E16" s="11"/>
      <c r="F16" s="11"/>
      <c r="G16" s="11"/>
      <c r="H16" s="11" t="s">
        <v>72</v>
      </c>
      <c r="I16" s="11"/>
      <c r="J16" s="11"/>
      <c r="K16" s="11"/>
      <c r="L16" s="11"/>
      <c r="M16" s="11"/>
      <c r="N16" s="11"/>
    </row>
    <row r="17" spans="2:14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5.75">
      <c r="B18" s="11"/>
      <c r="C18" s="11"/>
      <c r="D18" s="11"/>
      <c r="E18" s="11"/>
      <c r="F18" s="37"/>
      <c r="G18" s="37"/>
      <c r="H18" s="37"/>
      <c r="I18" s="11"/>
      <c r="J18" s="37" t="s">
        <v>179</v>
      </c>
      <c r="K18" s="37"/>
      <c r="L18" s="37"/>
      <c r="M18" s="37"/>
      <c r="N18" s="37"/>
    </row>
    <row r="19" spans="2:14" ht="15.75">
      <c r="B19" s="11"/>
      <c r="C19" s="11"/>
      <c r="D19" s="11"/>
      <c r="E19" s="11"/>
      <c r="F19" s="11"/>
      <c r="G19" s="11" t="s">
        <v>73</v>
      </c>
      <c r="H19" s="11"/>
      <c r="I19" s="11"/>
      <c r="J19" s="11"/>
      <c r="K19" s="11" t="s">
        <v>74</v>
      </c>
      <c r="L19" s="11"/>
      <c r="M19" s="11"/>
      <c r="N19" s="11"/>
    </row>
    <row r="20" spans="2:14" ht="15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.75">
      <c r="B21" s="11"/>
      <c r="C21" s="11"/>
      <c r="D21" s="11"/>
      <c r="E21" s="11"/>
      <c r="F21" s="11"/>
      <c r="G21" s="11"/>
      <c r="H21" s="11"/>
      <c r="I21" s="12">
        <v>9</v>
      </c>
      <c r="J21" s="11"/>
      <c r="K21" s="37" t="s">
        <v>184</v>
      </c>
      <c r="L21" s="37"/>
      <c r="M21" s="37"/>
      <c r="N21" s="37"/>
    </row>
    <row r="22" spans="2:14" ht="15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5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5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.75">
      <c r="B26" s="11"/>
      <c r="C26" s="36" t="s">
        <v>193</v>
      </c>
      <c r="D26" s="36"/>
      <c r="E26" s="36"/>
      <c r="F26" s="36"/>
      <c r="G26" s="36"/>
      <c r="H26" s="36"/>
      <c r="I26" s="36"/>
      <c r="J26" s="36"/>
      <c r="K26" s="36"/>
      <c r="L26" s="11"/>
      <c r="M26" s="11"/>
      <c r="N26" s="11"/>
    </row>
    <row r="27" spans="2:14" ht="15.75">
      <c r="B27" s="11"/>
      <c r="C27" s="11"/>
      <c r="D27" s="11" t="s">
        <v>186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1" t="s">
        <v>79</v>
      </c>
    </row>
    <row r="31" spans="2:14" ht="15.75">
      <c r="B31" s="11"/>
      <c r="C31" s="11"/>
      <c r="D31" s="11" t="s">
        <v>185</v>
      </c>
      <c r="E31" s="11"/>
      <c r="F31" s="11"/>
      <c r="G31" s="11"/>
      <c r="H31" s="11"/>
      <c r="I31" s="11"/>
      <c r="J31" s="11"/>
      <c r="K31" s="11"/>
      <c r="L31" s="11"/>
      <c r="M31" s="11"/>
      <c r="N31" s="41"/>
    </row>
    <row r="32" spans="2:14" ht="15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80</v>
      </c>
      <c r="M32" s="11"/>
      <c r="N32" s="42">
        <v>45300</v>
      </c>
    </row>
    <row r="33" spans="2:14" ht="15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</row>
    <row r="34" spans="2:14" ht="15.75">
      <c r="B34" s="11" t="s">
        <v>75</v>
      </c>
      <c r="C34" s="11"/>
      <c r="D34" s="11"/>
      <c r="E34" s="11"/>
      <c r="F34" s="11"/>
      <c r="G34" s="11"/>
      <c r="H34" s="11"/>
      <c r="I34" s="11"/>
      <c r="J34" s="11"/>
      <c r="K34" s="38" t="s">
        <v>81</v>
      </c>
      <c r="L34" s="38"/>
      <c r="M34" s="11"/>
      <c r="N34" s="39"/>
    </row>
    <row r="35" spans="2:14" ht="15.75">
      <c r="B35" s="11" t="s">
        <v>76</v>
      </c>
      <c r="C35" s="11"/>
      <c r="D35" s="11"/>
      <c r="E35" s="11"/>
      <c r="F35" s="11"/>
      <c r="G35" s="11"/>
      <c r="H35" s="11"/>
      <c r="I35" s="11"/>
      <c r="J35" s="11"/>
      <c r="K35" s="38" t="s">
        <v>82</v>
      </c>
      <c r="L35" s="38"/>
      <c r="M35" s="11"/>
      <c r="N35" s="40"/>
    </row>
    <row r="36" spans="2:14" ht="15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0"/>
    </row>
    <row r="37" spans="2:14" ht="33.75" customHeight="1">
      <c r="B37" s="43" t="s">
        <v>169</v>
      </c>
      <c r="C37" s="43"/>
      <c r="D37" s="43"/>
      <c r="E37" s="43"/>
      <c r="F37" s="43"/>
      <c r="G37" s="43"/>
      <c r="H37" s="11"/>
      <c r="I37" s="11"/>
      <c r="J37" s="11"/>
      <c r="K37" s="38" t="s">
        <v>83</v>
      </c>
      <c r="L37" s="38"/>
      <c r="M37" s="11"/>
      <c r="N37" s="39"/>
    </row>
    <row r="38" spans="2:14" ht="15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0"/>
    </row>
    <row r="39" spans="2:14" ht="15.75">
      <c r="B39" s="37"/>
      <c r="C39" s="37"/>
      <c r="D39" s="37"/>
      <c r="E39" s="37"/>
      <c r="F39" s="37"/>
      <c r="G39" s="37"/>
      <c r="H39" s="11"/>
      <c r="I39" s="11"/>
      <c r="J39" s="11"/>
      <c r="K39" s="38" t="s">
        <v>81</v>
      </c>
      <c r="L39" s="38"/>
      <c r="M39" s="11"/>
      <c r="N39" s="39" t="s">
        <v>171</v>
      </c>
    </row>
    <row r="40" spans="2:14" ht="15.75">
      <c r="B40" s="11"/>
      <c r="C40" s="11"/>
      <c r="D40" s="11"/>
      <c r="E40" s="11"/>
      <c r="F40" s="11"/>
      <c r="G40" s="11"/>
      <c r="H40" s="11"/>
      <c r="I40" s="11"/>
      <c r="J40" s="11"/>
      <c r="K40" s="38" t="s">
        <v>82</v>
      </c>
      <c r="L40" s="38"/>
      <c r="M40" s="11"/>
      <c r="N40" s="40"/>
    </row>
    <row r="41" spans="2:14" ht="15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0"/>
    </row>
    <row r="42" spans="2:14" ht="15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 t="s">
        <v>84</v>
      </c>
      <c r="M42" s="11"/>
      <c r="N42" s="39">
        <v>6225005256</v>
      </c>
    </row>
    <row r="43" spans="2:14" ht="15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4"/>
      <c r="M43" s="11"/>
      <c r="N43" s="40"/>
    </row>
    <row r="44" spans="2:14" ht="15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4" t="s">
        <v>85</v>
      </c>
      <c r="M44" s="11"/>
      <c r="N44" s="39">
        <v>622501001</v>
      </c>
    </row>
    <row r="45" spans="2:14" ht="15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0"/>
    </row>
    <row r="46" spans="2:14" ht="15.75">
      <c r="B46" s="11"/>
      <c r="C46" s="11"/>
      <c r="D46" s="11"/>
      <c r="E46" s="11"/>
      <c r="F46" s="11"/>
      <c r="G46" s="11"/>
      <c r="H46" s="11"/>
      <c r="I46" s="11"/>
      <c r="J46" s="11"/>
      <c r="K46" s="38" t="s">
        <v>0</v>
      </c>
      <c r="L46" s="38"/>
      <c r="M46" s="11"/>
      <c r="N46" s="13">
        <v>383</v>
      </c>
    </row>
    <row r="47" spans="2:14" ht="1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5.75" hidden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2.25" hidden="1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5.75" hidden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5.75" hidden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5.75">
      <c r="B52" s="11" t="s">
        <v>77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5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94.5" customHeight="1">
      <c r="B54" s="43" t="s">
        <v>191</v>
      </c>
      <c r="C54" s="43"/>
      <c r="D54" s="43"/>
      <c r="E54" s="43"/>
      <c r="F54" s="43"/>
      <c r="G54" s="43"/>
      <c r="H54" s="11"/>
      <c r="I54" s="11"/>
      <c r="J54" s="11"/>
      <c r="K54" s="11"/>
      <c r="L54" s="11"/>
      <c r="M54" s="11"/>
      <c r="N54" s="11"/>
    </row>
    <row r="55" spans="2:14" ht="15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5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5.75">
      <c r="B57" s="11" t="s">
        <v>78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5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5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5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5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</sheetData>
  <mergeCells count="22">
    <mergeCell ref="B54:G54"/>
    <mergeCell ref="K46:L46"/>
    <mergeCell ref="B37:G37"/>
    <mergeCell ref="K37:L37"/>
    <mergeCell ref="K40:L40"/>
    <mergeCell ref="K39:L39"/>
    <mergeCell ref="N44:N45"/>
    <mergeCell ref="N30:N31"/>
    <mergeCell ref="N37:N38"/>
    <mergeCell ref="N32:N33"/>
    <mergeCell ref="N34:N35"/>
    <mergeCell ref="N39:N40"/>
    <mergeCell ref="N42:N43"/>
    <mergeCell ref="C26:K26"/>
    <mergeCell ref="B39:G39"/>
    <mergeCell ref="K21:N21"/>
    <mergeCell ref="F12:N12"/>
    <mergeCell ref="F15:N15"/>
    <mergeCell ref="F18:H18"/>
    <mergeCell ref="J18:N18"/>
    <mergeCell ref="K34:L34"/>
    <mergeCell ref="K35:L35"/>
  </mergeCells>
  <phoneticPr fontId="14" type="noConversion"/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topLeftCell="A7" workbookViewId="0">
      <selection activeCell="F31" sqref="F31"/>
    </sheetView>
  </sheetViews>
  <sheetFormatPr defaultRowHeight="15"/>
  <cols>
    <col min="1" max="1" width="48.140625" customWidth="1"/>
    <col min="2" max="2" width="5.42578125" customWidth="1"/>
    <col min="4" max="4" width="8" customWidth="1"/>
    <col min="5" max="6" width="12.5703125" customWidth="1"/>
    <col min="7" max="7" width="11.42578125" customWidth="1"/>
    <col min="8" max="8" width="10.5703125" customWidth="1"/>
    <col min="9" max="9" width="13.42578125" customWidth="1"/>
    <col min="10" max="10" width="12.7109375" customWidth="1"/>
  </cols>
  <sheetData>
    <row r="1" spans="1:13" ht="15" customHeight="1">
      <c r="A1" s="49" t="s">
        <v>86</v>
      </c>
      <c r="B1" s="49"/>
      <c r="C1" s="49"/>
      <c r="D1" s="49"/>
      <c r="E1" s="49"/>
      <c r="F1" s="49"/>
      <c r="G1" s="49"/>
      <c r="H1" s="49"/>
      <c r="I1" s="20"/>
      <c r="J1" s="11"/>
      <c r="L1" s="2"/>
      <c r="M1" s="2"/>
    </row>
    <row r="2" spans="1:13" ht="15.75">
      <c r="A2" s="21"/>
      <c r="B2" s="21"/>
      <c r="C2" s="21"/>
      <c r="D2" s="21"/>
      <c r="E2" s="55" t="s">
        <v>88</v>
      </c>
      <c r="F2" s="56"/>
      <c r="G2" s="56"/>
      <c r="H2" s="56"/>
      <c r="I2" s="44" t="s">
        <v>180</v>
      </c>
      <c r="J2" s="44" t="s">
        <v>188</v>
      </c>
    </row>
    <row r="3" spans="1:13" ht="15.75">
      <c r="A3" s="50" t="s">
        <v>1</v>
      </c>
      <c r="B3" s="50" t="s">
        <v>2</v>
      </c>
      <c r="C3" s="50" t="s">
        <v>3</v>
      </c>
      <c r="D3" s="52" t="s">
        <v>87</v>
      </c>
      <c r="E3" s="50" t="s">
        <v>5</v>
      </c>
      <c r="F3" s="50"/>
      <c r="G3" s="50"/>
      <c r="H3" s="50"/>
      <c r="I3" s="44"/>
      <c r="J3" s="44"/>
    </row>
    <row r="4" spans="1:13" ht="15.75">
      <c r="A4" s="50"/>
      <c r="B4" s="50"/>
      <c r="C4" s="50"/>
      <c r="D4" s="53"/>
      <c r="E4" s="47" t="s">
        <v>187</v>
      </c>
      <c r="F4" s="48"/>
      <c r="G4" s="48"/>
      <c r="H4" s="48"/>
      <c r="I4" s="44"/>
      <c r="J4" s="44"/>
    </row>
    <row r="5" spans="1:13" ht="263.25" customHeight="1">
      <c r="A5" s="50"/>
      <c r="B5" s="50"/>
      <c r="C5" s="50"/>
      <c r="D5" s="53"/>
      <c r="E5" s="22" t="s">
        <v>46</v>
      </c>
      <c r="F5" s="50" t="s">
        <v>7</v>
      </c>
      <c r="G5" s="51" t="s">
        <v>8</v>
      </c>
      <c r="H5" s="23" t="s">
        <v>9</v>
      </c>
      <c r="I5" s="44"/>
      <c r="J5" s="45"/>
    </row>
    <row r="6" spans="1:13" ht="334.5" customHeight="1">
      <c r="A6" s="50"/>
      <c r="B6" s="50"/>
      <c r="C6" s="50"/>
      <c r="D6" s="54"/>
      <c r="E6" s="24"/>
      <c r="F6" s="50"/>
      <c r="G6" s="51"/>
      <c r="H6" s="23" t="s">
        <v>6</v>
      </c>
      <c r="I6" s="44"/>
      <c r="J6" s="46"/>
    </row>
    <row r="7" spans="1:13" ht="15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5">
        <v>10</v>
      </c>
      <c r="J7" s="13">
        <v>11</v>
      </c>
    </row>
    <row r="8" spans="1:13" ht="31.5">
      <c r="A8" s="26" t="s">
        <v>161</v>
      </c>
      <c r="B8" s="27" t="s">
        <v>90</v>
      </c>
      <c r="C8" s="13" t="s">
        <v>89</v>
      </c>
      <c r="D8" s="13" t="s">
        <v>89</v>
      </c>
      <c r="E8" s="13"/>
      <c r="F8" s="13"/>
      <c r="G8" s="13"/>
      <c r="H8" s="33"/>
      <c r="I8" s="31"/>
      <c r="J8" s="13"/>
    </row>
    <row r="9" spans="1:13" ht="31.5">
      <c r="A9" s="26" t="s">
        <v>162</v>
      </c>
      <c r="B9" s="27" t="s">
        <v>91</v>
      </c>
      <c r="C9" s="13"/>
      <c r="D9" s="13"/>
      <c r="E9" s="13"/>
      <c r="F9" s="13"/>
      <c r="G9" s="13"/>
      <c r="H9" s="13"/>
      <c r="I9" s="31"/>
      <c r="J9" s="13"/>
    </row>
    <row r="10" spans="1:13" ht="15.75">
      <c r="A10" s="28" t="s">
        <v>92</v>
      </c>
      <c r="B10" s="29">
        <v>1000</v>
      </c>
      <c r="C10" s="13"/>
      <c r="D10" s="13"/>
      <c r="E10" s="32">
        <f>SUM(F10+H10+G10)</f>
        <v>42966908.300000004</v>
      </c>
      <c r="F10" s="31">
        <f>SUM(F12)</f>
        <v>40173941.450000003</v>
      </c>
      <c r="G10" s="32">
        <f>SUM(G15)</f>
        <v>1792966.85</v>
      </c>
      <c r="H10" s="32">
        <f>SUM(H13)</f>
        <v>1000000</v>
      </c>
      <c r="I10" s="31">
        <f>SUM(I12+I13+I15)</f>
        <v>40944931.050000004</v>
      </c>
      <c r="J10" s="32">
        <f>SUM(J12+J13)+J15</f>
        <v>39681549.170000002</v>
      </c>
    </row>
    <row r="11" spans="1:13" ht="31.5">
      <c r="A11" s="26" t="s">
        <v>93</v>
      </c>
      <c r="B11" s="13">
        <v>1200</v>
      </c>
      <c r="C11" s="13">
        <v>130</v>
      </c>
      <c r="D11" s="13"/>
      <c r="E11" s="32">
        <f>SUM(E12+E13)</f>
        <v>41173941.450000003</v>
      </c>
      <c r="F11" s="31">
        <f>SUM(F12+F13)</f>
        <v>40173941.450000003</v>
      </c>
      <c r="G11" s="31"/>
      <c r="H11" s="32">
        <f>SUM(H12+H13)</f>
        <v>1000000</v>
      </c>
      <c r="I11" s="32">
        <f>SUM(I12+I13)</f>
        <v>39151964.200000003</v>
      </c>
      <c r="J11" s="32">
        <f>SUM(J12+J13)</f>
        <v>39151964.200000003</v>
      </c>
    </row>
    <row r="12" spans="1:13" ht="28.5" customHeight="1">
      <c r="A12" s="26" t="s">
        <v>94</v>
      </c>
      <c r="B12" s="13">
        <v>1210</v>
      </c>
      <c r="C12" s="13">
        <v>130</v>
      </c>
      <c r="D12" s="13"/>
      <c r="E12" s="31">
        <f>SUM(F12)</f>
        <v>40173941.450000003</v>
      </c>
      <c r="F12" s="31">
        <v>40173941.450000003</v>
      </c>
      <c r="G12" s="13"/>
      <c r="H12" s="13"/>
      <c r="I12" s="31">
        <v>38151964.200000003</v>
      </c>
      <c r="J12" s="31">
        <v>38151964.200000003</v>
      </c>
    </row>
    <row r="13" spans="1:13" ht="15.75">
      <c r="A13" s="26" t="s">
        <v>156</v>
      </c>
      <c r="B13" s="13">
        <v>1220</v>
      </c>
      <c r="C13" s="13">
        <v>130</v>
      </c>
      <c r="D13" s="13"/>
      <c r="E13" s="32">
        <f>SUM(H13)</f>
        <v>1000000</v>
      </c>
      <c r="F13" s="13"/>
      <c r="G13" s="13"/>
      <c r="H13" s="32">
        <v>1000000</v>
      </c>
      <c r="I13" s="32">
        <v>1000000</v>
      </c>
      <c r="J13" s="32">
        <v>1000000</v>
      </c>
    </row>
    <row r="14" spans="1:13" ht="31.5">
      <c r="A14" s="26" t="s">
        <v>95</v>
      </c>
      <c r="B14" s="13">
        <v>1400</v>
      </c>
      <c r="C14" s="13">
        <v>150</v>
      </c>
      <c r="D14" s="13"/>
      <c r="E14" s="13"/>
      <c r="F14" s="13"/>
      <c r="G14" s="13"/>
      <c r="H14" s="13"/>
      <c r="I14" s="32"/>
      <c r="J14" s="33"/>
    </row>
    <row r="15" spans="1:13" ht="15.75">
      <c r="A15" s="26" t="s">
        <v>96</v>
      </c>
      <c r="B15" s="13">
        <v>1510</v>
      </c>
      <c r="C15" s="34">
        <v>150</v>
      </c>
      <c r="D15" s="13"/>
      <c r="E15" s="32">
        <f>SUM(G15)</f>
        <v>1792966.85</v>
      </c>
      <c r="F15" s="13"/>
      <c r="G15" s="32">
        <v>1792966.85</v>
      </c>
      <c r="H15" s="13"/>
      <c r="I15" s="32">
        <v>1792966.85</v>
      </c>
      <c r="J15" s="32">
        <v>529584.97</v>
      </c>
    </row>
    <row r="16" spans="1:13" ht="15.75">
      <c r="A16" s="28" t="s">
        <v>97</v>
      </c>
      <c r="B16" s="29">
        <v>2000</v>
      </c>
      <c r="C16" s="29" t="s">
        <v>89</v>
      </c>
      <c r="D16" s="13"/>
      <c r="E16" s="32">
        <f>SUM(F16+H16)+G16</f>
        <v>42966908.300000004</v>
      </c>
      <c r="F16" s="32">
        <f>F17+F25+F29+F22</f>
        <v>40173941.450000003</v>
      </c>
      <c r="G16" s="32">
        <f>G29+G17</f>
        <v>1792966.85</v>
      </c>
      <c r="H16" s="32">
        <f>H31</f>
        <v>1000000</v>
      </c>
      <c r="I16" s="32">
        <f>SUM(I17+I25+I29)</f>
        <v>40944931.049999997</v>
      </c>
      <c r="J16" s="32">
        <f>SUM(J17+J29+J25)</f>
        <v>39681549.170000002</v>
      </c>
    </row>
    <row r="17" spans="1:10" ht="15.75">
      <c r="A17" s="26" t="s">
        <v>98</v>
      </c>
      <c r="B17" s="13">
        <v>2100</v>
      </c>
      <c r="C17" s="13" t="s">
        <v>89</v>
      </c>
      <c r="D17" s="13"/>
      <c r="E17" s="32">
        <f>SUM(F17)+G17</f>
        <v>34743336.970000006</v>
      </c>
      <c r="F17" s="32">
        <f>SUM(F18+F19+F21)</f>
        <v>34417762.200000003</v>
      </c>
      <c r="G17" s="32">
        <f>G18+G21</f>
        <v>325574.77</v>
      </c>
      <c r="H17" s="32"/>
      <c r="I17" s="32">
        <f>SUM(I18+I21)</f>
        <v>34743336.969999999</v>
      </c>
      <c r="J17" s="32">
        <f>SUM(J18+J21)</f>
        <v>34468762.200000003</v>
      </c>
    </row>
    <row r="18" spans="1:10" ht="15.75">
      <c r="A18" s="26" t="s">
        <v>99</v>
      </c>
      <c r="B18" s="13">
        <v>2110</v>
      </c>
      <c r="C18" s="13">
        <v>111</v>
      </c>
      <c r="D18" s="13"/>
      <c r="E18" s="32">
        <f>SUM(F18)+G18</f>
        <v>26684590.609999999</v>
      </c>
      <c r="F18" s="32">
        <f>26434533.18</f>
        <v>26434533.18</v>
      </c>
      <c r="G18" s="32">
        <v>250057.43</v>
      </c>
      <c r="H18" s="32"/>
      <c r="I18" s="32">
        <v>26684590.609999999</v>
      </c>
      <c r="J18" s="32">
        <v>26473703.690000001</v>
      </c>
    </row>
    <row r="19" spans="1:10" ht="15.75">
      <c r="A19" s="26" t="s">
        <v>100</v>
      </c>
      <c r="B19" s="13">
        <v>2120</v>
      </c>
      <c r="C19" s="13">
        <v>112</v>
      </c>
      <c r="D19" s="13"/>
      <c r="E19" s="32">
        <f>SUM(F19)</f>
        <v>0</v>
      </c>
      <c r="F19" s="32"/>
      <c r="G19" s="32"/>
      <c r="H19" s="32"/>
      <c r="I19" s="32"/>
      <c r="J19" s="32"/>
    </row>
    <row r="20" spans="1:10" ht="15.75">
      <c r="A20" s="26" t="s">
        <v>101</v>
      </c>
      <c r="B20" s="13">
        <v>2130</v>
      </c>
      <c r="C20" s="13">
        <v>113</v>
      </c>
      <c r="D20" s="13"/>
      <c r="E20" s="32"/>
      <c r="F20" s="32"/>
      <c r="G20" s="32"/>
      <c r="H20" s="32"/>
      <c r="I20" s="32"/>
      <c r="J20" s="32"/>
    </row>
    <row r="21" spans="1:10" ht="15.75">
      <c r="A21" s="26" t="s">
        <v>102</v>
      </c>
      <c r="B21" s="13">
        <v>2141</v>
      </c>
      <c r="C21" s="13">
        <v>119</v>
      </c>
      <c r="D21" s="13"/>
      <c r="E21" s="32">
        <f>SUM(F21)+G21</f>
        <v>8058746.3599999994</v>
      </c>
      <c r="F21" s="32">
        <f>7983229.02</f>
        <v>7983229.0199999996</v>
      </c>
      <c r="G21" s="32">
        <v>75517.34</v>
      </c>
      <c r="H21" s="32"/>
      <c r="I21" s="32">
        <v>8058746.3600000003</v>
      </c>
      <c r="J21" s="32">
        <v>7995058.5099999998</v>
      </c>
    </row>
    <row r="22" spans="1:10" ht="15.75">
      <c r="A22" s="26" t="s">
        <v>189</v>
      </c>
      <c r="B22" s="13">
        <v>2200</v>
      </c>
      <c r="C22" s="13">
        <v>300</v>
      </c>
      <c r="D22" s="13"/>
      <c r="E22" s="32">
        <f t="shared" ref="E22:E28" si="0">SUM(F22)</f>
        <v>15115.6</v>
      </c>
      <c r="F22" s="32">
        <f>SUM(F24)</f>
        <v>15115.6</v>
      </c>
      <c r="G22" s="32"/>
      <c r="H22" s="32"/>
      <c r="I22" s="32">
        <f>SUM(I24)</f>
        <v>0</v>
      </c>
      <c r="J22" s="32">
        <f>SUM(J24)</f>
        <v>0</v>
      </c>
    </row>
    <row r="23" spans="1:10" ht="47.25">
      <c r="A23" s="26" t="s">
        <v>205</v>
      </c>
      <c r="B23" s="13">
        <v>2210</v>
      </c>
      <c r="C23" s="13">
        <v>320</v>
      </c>
      <c r="D23" s="13"/>
      <c r="E23" s="32">
        <f>SUM(F23)</f>
        <v>15115.6</v>
      </c>
      <c r="F23" s="32">
        <v>15115.6</v>
      </c>
      <c r="G23" s="32"/>
      <c r="H23" s="32"/>
      <c r="I23" s="32"/>
      <c r="J23" s="32"/>
    </row>
    <row r="24" spans="1:10" ht="63">
      <c r="A24" s="26" t="s">
        <v>204</v>
      </c>
      <c r="B24" s="13">
        <v>2210</v>
      </c>
      <c r="C24" s="13">
        <v>321</v>
      </c>
      <c r="D24" s="13"/>
      <c r="E24" s="32">
        <f t="shared" si="0"/>
        <v>15115.6</v>
      </c>
      <c r="F24" s="32">
        <v>15115.6</v>
      </c>
      <c r="G24" s="32"/>
      <c r="H24" s="32"/>
      <c r="I24" s="32"/>
      <c r="J24" s="32"/>
    </row>
    <row r="25" spans="1:10" ht="31.5">
      <c r="A25" s="26" t="s">
        <v>103</v>
      </c>
      <c r="B25" s="13">
        <v>2300</v>
      </c>
      <c r="C25" s="13">
        <v>850</v>
      </c>
      <c r="D25" s="13"/>
      <c r="E25" s="32">
        <f t="shared" si="0"/>
        <v>22352</v>
      </c>
      <c r="F25" s="32">
        <f>SUM(F26+F27+F28)</f>
        <v>22352</v>
      </c>
      <c r="G25" s="32"/>
      <c r="H25" s="32"/>
      <c r="I25" s="32">
        <f>I26+I27</f>
        <v>22352</v>
      </c>
      <c r="J25" s="32">
        <f>J26+J27</f>
        <v>22352</v>
      </c>
    </row>
    <row r="26" spans="1:10" ht="31.5">
      <c r="A26" s="26" t="s">
        <v>104</v>
      </c>
      <c r="B26" s="13">
        <v>2310</v>
      </c>
      <c r="C26" s="13">
        <v>851</v>
      </c>
      <c r="D26" s="13"/>
      <c r="E26" s="32">
        <f t="shared" si="0"/>
        <v>17952</v>
      </c>
      <c r="F26" s="32">
        <v>17952</v>
      </c>
      <c r="G26" s="32"/>
      <c r="H26" s="32"/>
      <c r="I26" s="32">
        <v>17952</v>
      </c>
      <c r="J26" s="32">
        <v>17952</v>
      </c>
    </row>
    <row r="27" spans="1:10" ht="63">
      <c r="A27" s="26" t="s">
        <v>105</v>
      </c>
      <c r="B27" s="13">
        <v>2320</v>
      </c>
      <c r="C27" s="13">
        <v>852</v>
      </c>
      <c r="D27" s="13"/>
      <c r="E27" s="32">
        <f t="shared" si="0"/>
        <v>4400</v>
      </c>
      <c r="F27" s="32">
        <v>4400</v>
      </c>
      <c r="G27" s="32"/>
      <c r="H27" s="32"/>
      <c r="I27" s="32">
        <v>4400</v>
      </c>
      <c r="J27" s="32">
        <v>4400</v>
      </c>
    </row>
    <row r="28" spans="1:10" ht="31.5">
      <c r="A28" s="26" t="s">
        <v>106</v>
      </c>
      <c r="B28" s="13">
        <v>2330</v>
      </c>
      <c r="C28" s="13">
        <v>853</v>
      </c>
      <c r="D28" s="13"/>
      <c r="E28" s="32">
        <f t="shared" si="0"/>
        <v>0</v>
      </c>
      <c r="F28" s="32"/>
      <c r="G28" s="32"/>
      <c r="H28" s="32"/>
      <c r="I28" s="32"/>
      <c r="J28" s="32"/>
    </row>
    <row r="29" spans="1:10" ht="31.5">
      <c r="A29" s="26" t="s">
        <v>163</v>
      </c>
      <c r="B29" s="13">
        <v>2600</v>
      </c>
      <c r="C29" s="13" t="s">
        <v>89</v>
      </c>
      <c r="D29" s="13"/>
      <c r="E29" s="32">
        <f>E32+E31+E30</f>
        <v>8186103.7300000004</v>
      </c>
      <c r="F29" s="32">
        <f>F32+F31</f>
        <v>5718711.6500000004</v>
      </c>
      <c r="G29" s="32">
        <f>G31+G30</f>
        <v>1467392.08</v>
      </c>
      <c r="H29" s="32">
        <f>H31</f>
        <v>1000000</v>
      </c>
      <c r="I29" s="32">
        <f>I31+I32</f>
        <v>6179242.0800000001</v>
      </c>
      <c r="J29" s="32">
        <f>J31+J32</f>
        <v>5190434.9700000007</v>
      </c>
    </row>
    <row r="30" spans="1:10" ht="47.25">
      <c r="A30" s="26" t="s">
        <v>183</v>
      </c>
      <c r="B30" s="13">
        <v>2630</v>
      </c>
      <c r="C30" s="13">
        <v>243</v>
      </c>
      <c r="D30" s="13"/>
      <c r="E30" s="32">
        <f>SUM(F30+G30+H30)</f>
        <v>0</v>
      </c>
      <c r="F30" s="32"/>
      <c r="G30" s="32"/>
      <c r="H30" s="32"/>
      <c r="I30" s="32"/>
      <c r="J30" s="32"/>
    </row>
    <row r="31" spans="1:10" ht="15.75">
      <c r="A31" s="26" t="s">
        <v>107</v>
      </c>
      <c r="B31" s="13">
        <v>2640</v>
      </c>
      <c r="C31" s="13">
        <v>244</v>
      </c>
      <c r="D31" s="13"/>
      <c r="E31" s="32">
        <f>SUM(F31+G31+H31)</f>
        <v>6036103.7300000004</v>
      </c>
      <c r="F31" s="32">
        <v>3568711.65</v>
      </c>
      <c r="G31" s="32">
        <v>1467392.08</v>
      </c>
      <c r="H31" s="32">
        <v>1000000</v>
      </c>
      <c r="I31" s="32">
        <v>4029242.08</v>
      </c>
      <c r="J31" s="32">
        <v>3040434.97</v>
      </c>
    </row>
    <row r="32" spans="1:10" ht="15.75">
      <c r="A32" s="35" t="s">
        <v>174</v>
      </c>
      <c r="B32" s="13">
        <v>2641</v>
      </c>
      <c r="C32" s="13">
        <v>247</v>
      </c>
      <c r="D32" s="13"/>
      <c r="E32" s="32">
        <f>SUM(F32+G32+H32)</f>
        <v>2150000</v>
      </c>
      <c r="F32" s="32">
        <v>2150000</v>
      </c>
      <c r="G32" s="32"/>
      <c r="H32" s="32"/>
      <c r="I32" s="32">
        <v>2150000</v>
      </c>
      <c r="J32" s="32">
        <v>2150000</v>
      </c>
    </row>
    <row r="33" spans="1:10" ht="15.75">
      <c r="A33" s="28" t="s">
        <v>164</v>
      </c>
      <c r="B33" s="29">
        <v>3000</v>
      </c>
      <c r="C33" s="29">
        <v>100</v>
      </c>
      <c r="D33" s="13"/>
      <c r="E33" s="32"/>
      <c r="F33" s="32"/>
      <c r="G33" s="32"/>
      <c r="H33" s="32"/>
      <c r="I33" s="32"/>
      <c r="J33" s="32"/>
    </row>
    <row r="34" spans="1:10" ht="15.75">
      <c r="A34" s="26" t="s">
        <v>165</v>
      </c>
      <c r="B34" s="13">
        <v>3010</v>
      </c>
      <c r="C34" s="13"/>
      <c r="D34" s="13"/>
      <c r="E34" s="32"/>
      <c r="F34" s="32"/>
      <c r="G34" s="32"/>
      <c r="H34" s="32"/>
      <c r="I34" s="32"/>
      <c r="J34" s="32"/>
    </row>
    <row r="35" spans="1:10" ht="15.75">
      <c r="A35" s="26" t="s">
        <v>166</v>
      </c>
      <c r="B35" s="13">
        <v>3020</v>
      </c>
      <c r="C35" s="13"/>
      <c r="D35" s="13"/>
      <c r="E35" s="32"/>
      <c r="F35" s="32"/>
      <c r="G35" s="32"/>
      <c r="H35" s="32"/>
      <c r="I35" s="32"/>
      <c r="J35" s="32"/>
    </row>
    <row r="36" spans="1:10" ht="15.75">
      <c r="A36" s="26" t="s">
        <v>167</v>
      </c>
      <c r="B36" s="13">
        <v>3030</v>
      </c>
      <c r="C36" s="13"/>
      <c r="D36" s="13"/>
      <c r="E36" s="32"/>
      <c r="F36" s="32"/>
      <c r="G36" s="32"/>
      <c r="H36" s="32"/>
      <c r="I36" s="32"/>
      <c r="J36" s="32"/>
    </row>
    <row r="37" spans="1:10" ht="15.75">
      <c r="A37" s="28" t="s">
        <v>168</v>
      </c>
      <c r="B37" s="29">
        <v>4000</v>
      </c>
      <c r="C37" s="29" t="s">
        <v>89</v>
      </c>
      <c r="D37" s="13"/>
      <c r="E37" s="32"/>
      <c r="F37" s="32"/>
      <c r="G37" s="32"/>
      <c r="H37" s="32"/>
      <c r="I37" s="32"/>
      <c r="J37" s="32"/>
    </row>
    <row r="38" spans="1:10" ht="15.75">
      <c r="A38" s="26" t="s">
        <v>108</v>
      </c>
      <c r="B38" s="13">
        <v>4010</v>
      </c>
      <c r="C38" s="13">
        <v>610</v>
      </c>
      <c r="D38" s="13"/>
      <c r="E38" s="32"/>
      <c r="F38" s="32"/>
      <c r="G38" s="32"/>
      <c r="H38" s="32"/>
      <c r="I38" s="32"/>
      <c r="J38" s="32"/>
    </row>
  </sheetData>
  <mergeCells count="14">
    <mergeCell ref="F5:F6"/>
    <mergeCell ref="G5:G6"/>
    <mergeCell ref="D3:D6"/>
    <mergeCell ref="E2:H2"/>
    <mergeCell ref="J2:J4"/>
    <mergeCell ref="J5:J6"/>
    <mergeCell ref="E4:H4"/>
    <mergeCell ref="I2:I4"/>
    <mergeCell ref="I5:I6"/>
    <mergeCell ref="A1:H1"/>
    <mergeCell ref="A3:A6"/>
    <mergeCell ref="B3:B6"/>
    <mergeCell ref="C3:C6"/>
    <mergeCell ref="E3:H3"/>
  </mergeCells>
  <phoneticPr fontId="14" type="noConversion"/>
  <pageMargins left="0.25" right="0.25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25"/>
  <sheetViews>
    <sheetView topLeftCell="A7" workbookViewId="0">
      <selection activeCell="EF20" sqref="EF20"/>
    </sheetView>
  </sheetViews>
  <sheetFormatPr defaultColWidth="0.85546875" defaultRowHeight="11.25"/>
  <cols>
    <col min="1" max="60" width="0.85546875" style="16"/>
    <col min="61" max="61" width="0.85546875" style="16" customWidth="1"/>
    <col min="62" max="64" width="0.85546875" style="16"/>
    <col min="65" max="65" width="0.85546875" style="16" customWidth="1"/>
    <col min="66" max="75" width="0.85546875" style="16"/>
    <col min="76" max="77" width="0.85546875" style="16" customWidth="1"/>
    <col min="78" max="147" width="0.85546875" style="16"/>
    <col min="148" max="148" width="1.140625" style="16" customWidth="1"/>
    <col min="149" max="16384" width="0.85546875" style="16"/>
  </cols>
  <sheetData>
    <row r="1" spans="1:148" s="15" customFormat="1" ht="13.5" customHeight="1"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</row>
    <row r="3" spans="1:148" ht="11.25" customHeight="1">
      <c r="A3" s="116" t="s">
        <v>110</v>
      </c>
      <c r="B3" s="116"/>
      <c r="C3" s="116"/>
      <c r="D3" s="116"/>
      <c r="E3" s="116"/>
      <c r="F3" s="116"/>
      <c r="G3" s="116"/>
      <c r="H3" s="117"/>
      <c r="I3" s="122" t="s">
        <v>1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3"/>
      <c r="CN3" s="128" t="s">
        <v>111</v>
      </c>
      <c r="CO3" s="116"/>
      <c r="CP3" s="116"/>
      <c r="CQ3" s="116"/>
      <c r="CR3" s="116"/>
      <c r="CS3" s="116"/>
      <c r="CT3" s="116"/>
      <c r="CU3" s="117"/>
      <c r="CV3" s="128" t="s">
        <v>112</v>
      </c>
      <c r="CW3" s="116"/>
      <c r="CX3" s="116"/>
      <c r="CY3" s="116"/>
      <c r="CZ3" s="116"/>
      <c r="DA3" s="116"/>
      <c r="DB3" s="116"/>
      <c r="DC3" s="116"/>
      <c r="DD3" s="116"/>
      <c r="DE3" s="117"/>
      <c r="DF3" s="131" t="s">
        <v>88</v>
      </c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</row>
    <row r="4" spans="1:148" ht="11.25" customHeight="1">
      <c r="A4" s="118"/>
      <c r="B4" s="118"/>
      <c r="C4" s="118"/>
      <c r="D4" s="118"/>
      <c r="E4" s="118"/>
      <c r="F4" s="118"/>
      <c r="G4" s="118"/>
      <c r="H4" s="119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5"/>
      <c r="CN4" s="129"/>
      <c r="CO4" s="118"/>
      <c r="CP4" s="118"/>
      <c r="CQ4" s="118"/>
      <c r="CR4" s="118"/>
      <c r="CS4" s="118"/>
      <c r="CT4" s="118"/>
      <c r="CU4" s="119"/>
      <c r="CV4" s="129"/>
      <c r="CW4" s="118"/>
      <c r="CX4" s="118"/>
      <c r="CY4" s="118"/>
      <c r="CZ4" s="118"/>
      <c r="DA4" s="118"/>
      <c r="DB4" s="118"/>
      <c r="DC4" s="118"/>
      <c r="DD4" s="118"/>
      <c r="DE4" s="119"/>
      <c r="DF4" s="94" t="s">
        <v>113</v>
      </c>
      <c r="DG4" s="95"/>
      <c r="DH4" s="95"/>
      <c r="DI4" s="95"/>
      <c r="DJ4" s="95"/>
      <c r="DK4" s="95"/>
      <c r="DL4" s="93" t="s">
        <v>176</v>
      </c>
      <c r="DM4" s="93"/>
      <c r="DN4" s="93"/>
      <c r="DO4" s="110" t="s">
        <v>114</v>
      </c>
      <c r="DP4" s="110"/>
      <c r="DQ4" s="110"/>
      <c r="DR4" s="111"/>
      <c r="DS4" s="94" t="s">
        <v>113</v>
      </c>
      <c r="DT4" s="95"/>
      <c r="DU4" s="95"/>
      <c r="DV4" s="95"/>
      <c r="DW4" s="95"/>
      <c r="DX4" s="95"/>
      <c r="DY4" s="93" t="s">
        <v>181</v>
      </c>
      <c r="DZ4" s="93"/>
      <c r="EA4" s="93"/>
      <c r="EB4" s="110" t="s">
        <v>114</v>
      </c>
      <c r="EC4" s="110"/>
      <c r="ED4" s="110"/>
      <c r="EE4" s="111"/>
      <c r="EF4" s="94" t="s">
        <v>113</v>
      </c>
      <c r="EG4" s="95"/>
      <c r="EH4" s="95"/>
      <c r="EI4" s="95"/>
      <c r="EJ4" s="95"/>
      <c r="EK4" s="95"/>
      <c r="EL4" s="93" t="s">
        <v>190</v>
      </c>
      <c r="EM4" s="93"/>
      <c r="EN4" s="93"/>
      <c r="EO4" s="110" t="s">
        <v>114</v>
      </c>
      <c r="EP4" s="110"/>
      <c r="EQ4" s="110"/>
      <c r="ER4" s="111"/>
    </row>
    <row r="5" spans="1:148" ht="39" customHeight="1">
      <c r="A5" s="120"/>
      <c r="B5" s="120"/>
      <c r="C5" s="120"/>
      <c r="D5" s="120"/>
      <c r="E5" s="120"/>
      <c r="F5" s="120"/>
      <c r="G5" s="120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7"/>
      <c r="CN5" s="130"/>
      <c r="CO5" s="120"/>
      <c r="CP5" s="120"/>
      <c r="CQ5" s="120"/>
      <c r="CR5" s="120"/>
      <c r="CS5" s="120"/>
      <c r="CT5" s="120"/>
      <c r="CU5" s="121"/>
      <c r="CV5" s="130"/>
      <c r="CW5" s="120"/>
      <c r="CX5" s="120"/>
      <c r="CY5" s="120"/>
      <c r="CZ5" s="120"/>
      <c r="DA5" s="120"/>
      <c r="DB5" s="120"/>
      <c r="DC5" s="120"/>
      <c r="DD5" s="120"/>
      <c r="DE5" s="121"/>
      <c r="DF5" s="112" t="s">
        <v>115</v>
      </c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4"/>
      <c r="DS5" s="112" t="s">
        <v>116</v>
      </c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4"/>
      <c r="EF5" s="112" t="s">
        <v>117</v>
      </c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4"/>
    </row>
    <row r="6" spans="1:148" ht="12" thickBot="1">
      <c r="A6" s="98" t="s">
        <v>118</v>
      </c>
      <c r="B6" s="98"/>
      <c r="C6" s="98"/>
      <c r="D6" s="98"/>
      <c r="E6" s="98"/>
      <c r="F6" s="98"/>
      <c r="G6" s="98"/>
      <c r="H6" s="99"/>
      <c r="I6" s="98" t="s">
        <v>119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9"/>
      <c r="CN6" s="104" t="s">
        <v>120</v>
      </c>
      <c r="CO6" s="105"/>
      <c r="CP6" s="105"/>
      <c r="CQ6" s="105"/>
      <c r="CR6" s="105"/>
      <c r="CS6" s="105"/>
      <c r="CT6" s="105"/>
      <c r="CU6" s="106"/>
      <c r="CV6" s="104" t="s">
        <v>121</v>
      </c>
      <c r="CW6" s="105"/>
      <c r="CX6" s="105"/>
      <c r="CY6" s="105"/>
      <c r="CZ6" s="105"/>
      <c r="DA6" s="105"/>
      <c r="DB6" s="105"/>
      <c r="DC6" s="105"/>
      <c r="DD6" s="105"/>
      <c r="DE6" s="106"/>
      <c r="DF6" s="104" t="s">
        <v>122</v>
      </c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6"/>
      <c r="DS6" s="104" t="s">
        <v>123</v>
      </c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6"/>
      <c r="EF6" s="104" t="s">
        <v>124</v>
      </c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6"/>
    </row>
    <row r="7" spans="1:148" ht="12.75" customHeight="1">
      <c r="A7" s="100">
        <v>1</v>
      </c>
      <c r="B7" s="100"/>
      <c r="C7" s="100"/>
      <c r="D7" s="100"/>
      <c r="E7" s="100"/>
      <c r="F7" s="100"/>
      <c r="G7" s="100"/>
      <c r="H7" s="101"/>
      <c r="I7" s="102" t="s">
        <v>125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7" t="s">
        <v>126</v>
      </c>
      <c r="CO7" s="108"/>
      <c r="CP7" s="108"/>
      <c r="CQ7" s="108"/>
      <c r="CR7" s="108"/>
      <c r="CS7" s="108"/>
      <c r="CT7" s="108"/>
      <c r="CU7" s="109"/>
      <c r="CV7" s="88" t="s">
        <v>89</v>
      </c>
      <c r="CW7" s="80"/>
      <c r="CX7" s="80"/>
      <c r="CY7" s="80"/>
      <c r="CZ7" s="80"/>
      <c r="DA7" s="80"/>
      <c r="DB7" s="80"/>
      <c r="DC7" s="80"/>
      <c r="DD7" s="80"/>
      <c r="DE7" s="81"/>
      <c r="DF7" s="85">
        <f>SUM(DF8+DF9)</f>
        <v>8186103.7300000004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>
        <f>SUM(DS9)</f>
        <v>6179242.0800000001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>
        <f>SUM(EF9)</f>
        <v>5190434.97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7"/>
    </row>
    <row r="8" spans="1:148" ht="24" customHeight="1">
      <c r="A8" s="64" t="s">
        <v>127</v>
      </c>
      <c r="B8" s="64"/>
      <c r="C8" s="64"/>
      <c r="D8" s="64"/>
      <c r="E8" s="64"/>
      <c r="F8" s="64"/>
      <c r="G8" s="64"/>
      <c r="H8" s="65"/>
      <c r="I8" s="96" t="s">
        <v>128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63" t="s">
        <v>129</v>
      </c>
      <c r="CO8" s="64"/>
      <c r="CP8" s="64"/>
      <c r="CQ8" s="64"/>
      <c r="CR8" s="64"/>
      <c r="CS8" s="64"/>
      <c r="CT8" s="64"/>
      <c r="CU8" s="65"/>
      <c r="CV8" s="66" t="s">
        <v>89</v>
      </c>
      <c r="CW8" s="64"/>
      <c r="CX8" s="64"/>
      <c r="CY8" s="64"/>
      <c r="CZ8" s="64"/>
      <c r="DA8" s="64"/>
      <c r="DB8" s="64"/>
      <c r="DC8" s="64"/>
      <c r="DD8" s="64"/>
      <c r="DE8" s="65"/>
      <c r="DF8" s="90">
        <v>2723823.26</v>
      </c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2"/>
      <c r="DS8" s="90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2"/>
      <c r="EF8" s="90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2"/>
    </row>
    <row r="9" spans="1:148" ht="24" customHeight="1">
      <c r="A9" s="64" t="s">
        <v>130</v>
      </c>
      <c r="B9" s="64"/>
      <c r="C9" s="64"/>
      <c r="D9" s="64"/>
      <c r="E9" s="64"/>
      <c r="F9" s="64"/>
      <c r="G9" s="64"/>
      <c r="H9" s="65"/>
      <c r="I9" s="96" t="s">
        <v>131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63" t="s">
        <v>132</v>
      </c>
      <c r="CO9" s="64"/>
      <c r="CP9" s="64"/>
      <c r="CQ9" s="64"/>
      <c r="CR9" s="64"/>
      <c r="CS9" s="64"/>
      <c r="CT9" s="64"/>
      <c r="CU9" s="65"/>
      <c r="CV9" s="66" t="s">
        <v>89</v>
      </c>
      <c r="CW9" s="64"/>
      <c r="CX9" s="64"/>
      <c r="CY9" s="64"/>
      <c r="CZ9" s="64"/>
      <c r="DA9" s="64"/>
      <c r="DB9" s="64"/>
      <c r="DC9" s="64"/>
      <c r="DD9" s="64"/>
      <c r="DE9" s="65"/>
      <c r="DF9" s="90">
        <f>SUM(DF10+DF12+DF14)</f>
        <v>5462280.4700000007</v>
      </c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2"/>
      <c r="DS9" s="90">
        <f>SUM(DS10+DS12+DS14)</f>
        <v>6179242.0800000001</v>
      </c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2"/>
      <c r="EF9" s="90">
        <f>SUM(EF10+EF14)+EF12</f>
        <v>5190434.97</v>
      </c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2"/>
    </row>
    <row r="10" spans="1:148" ht="34.5" customHeight="1">
      <c r="A10" s="64" t="s">
        <v>133</v>
      </c>
      <c r="B10" s="64"/>
      <c r="C10" s="64"/>
      <c r="D10" s="64"/>
      <c r="E10" s="64"/>
      <c r="F10" s="64"/>
      <c r="G10" s="64"/>
      <c r="H10" s="65"/>
      <c r="I10" s="69" t="s">
        <v>134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63" t="s">
        <v>135</v>
      </c>
      <c r="CO10" s="64"/>
      <c r="CP10" s="64"/>
      <c r="CQ10" s="64"/>
      <c r="CR10" s="64"/>
      <c r="CS10" s="64"/>
      <c r="CT10" s="64"/>
      <c r="CU10" s="65"/>
      <c r="CV10" s="66"/>
      <c r="CW10" s="64"/>
      <c r="CX10" s="64"/>
      <c r="CY10" s="64"/>
      <c r="CZ10" s="64"/>
      <c r="DA10" s="64"/>
      <c r="DB10" s="64"/>
      <c r="DC10" s="64"/>
      <c r="DD10" s="64"/>
      <c r="DE10" s="65"/>
      <c r="DF10" s="90">
        <v>2994888.39</v>
      </c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2"/>
      <c r="DS10" s="90">
        <v>3711850</v>
      </c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2"/>
      <c r="EF10" s="90">
        <v>3711850</v>
      </c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2"/>
    </row>
    <row r="11" spans="1:148" ht="24" customHeight="1">
      <c r="A11" s="64" t="s">
        <v>136</v>
      </c>
      <c r="B11" s="64"/>
      <c r="C11" s="64"/>
      <c r="D11" s="64"/>
      <c r="E11" s="64"/>
      <c r="F11" s="64"/>
      <c r="G11" s="64"/>
      <c r="H11" s="65"/>
      <c r="I11" s="67" t="s">
        <v>137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3" t="s">
        <v>138</v>
      </c>
      <c r="CO11" s="64"/>
      <c r="CP11" s="64"/>
      <c r="CQ11" s="64"/>
      <c r="CR11" s="64"/>
      <c r="CS11" s="64"/>
      <c r="CT11" s="64"/>
      <c r="CU11" s="65"/>
      <c r="CV11" s="66" t="s">
        <v>89</v>
      </c>
      <c r="CW11" s="64"/>
      <c r="CX11" s="64"/>
      <c r="CY11" s="64"/>
      <c r="CZ11" s="64"/>
      <c r="DA11" s="64"/>
      <c r="DB11" s="64"/>
      <c r="DC11" s="64"/>
      <c r="DD11" s="64"/>
      <c r="DE11" s="65"/>
      <c r="DF11" s="90">
        <v>2994888.39</v>
      </c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2"/>
      <c r="DS11" s="90">
        <v>3711850</v>
      </c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2"/>
      <c r="EF11" s="90">
        <v>3711850</v>
      </c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2"/>
    </row>
    <row r="12" spans="1:148" ht="24" customHeight="1">
      <c r="A12" s="64" t="s">
        <v>139</v>
      </c>
      <c r="B12" s="64"/>
      <c r="C12" s="64"/>
      <c r="D12" s="64"/>
      <c r="E12" s="64"/>
      <c r="F12" s="64"/>
      <c r="G12" s="64"/>
      <c r="H12" s="65"/>
      <c r="I12" s="69" t="s">
        <v>140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63" t="s">
        <v>141</v>
      </c>
      <c r="CO12" s="64"/>
      <c r="CP12" s="64"/>
      <c r="CQ12" s="64"/>
      <c r="CR12" s="64"/>
      <c r="CS12" s="64"/>
      <c r="CT12" s="64"/>
      <c r="CU12" s="65"/>
      <c r="CV12" s="66" t="s">
        <v>89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8">
        <v>1467392.08</v>
      </c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60"/>
      <c r="DS12" s="58">
        <v>1467392.08</v>
      </c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60"/>
      <c r="EF12" s="58">
        <v>478584.97</v>
      </c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60"/>
    </row>
    <row r="13" spans="1:148" ht="24" customHeight="1">
      <c r="A13" s="64" t="s">
        <v>142</v>
      </c>
      <c r="B13" s="64"/>
      <c r="C13" s="64"/>
      <c r="D13" s="64"/>
      <c r="E13" s="64"/>
      <c r="F13" s="64"/>
      <c r="G13" s="64"/>
      <c r="H13" s="65"/>
      <c r="I13" s="67" t="s">
        <v>137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3" t="s">
        <v>143</v>
      </c>
      <c r="CO13" s="64"/>
      <c r="CP13" s="64"/>
      <c r="CQ13" s="64"/>
      <c r="CR13" s="64"/>
      <c r="CS13" s="64"/>
      <c r="CT13" s="64"/>
      <c r="CU13" s="65"/>
      <c r="CV13" s="66" t="s">
        <v>89</v>
      </c>
      <c r="CW13" s="64"/>
      <c r="CX13" s="64"/>
      <c r="CY13" s="64"/>
      <c r="CZ13" s="64"/>
      <c r="DA13" s="64"/>
      <c r="DB13" s="64"/>
      <c r="DC13" s="64"/>
      <c r="DD13" s="64"/>
      <c r="DE13" s="65"/>
      <c r="DF13" s="58">
        <v>1467392.08</v>
      </c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60"/>
      <c r="DS13" s="58">
        <v>1467392.08</v>
      </c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60"/>
      <c r="EF13" s="58">
        <v>478584.97</v>
      </c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60"/>
    </row>
    <row r="14" spans="1:148" ht="12" thickBot="1">
      <c r="A14" s="64" t="s">
        <v>144</v>
      </c>
      <c r="B14" s="64"/>
      <c r="C14" s="64"/>
      <c r="D14" s="64"/>
      <c r="E14" s="64"/>
      <c r="F14" s="64"/>
      <c r="G14" s="64"/>
      <c r="H14" s="65"/>
      <c r="I14" s="69" t="s">
        <v>145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89" t="s">
        <v>146</v>
      </c>
      <c r="CO14" s="77"/>
      <c r="CP14" s="77"/>
      <c r="CQ14" s="77"/>
      <c r="CR14" s="77"/>
      <c r="CS14" s="77"/>
      <c r="CT14" s="77"/>
      <c r="CU14" s="78"/>
      <c r="CV14" s="76" t="s">
        <v>89</v>
      </c>
      <c r="CW14" s="77"/>
      <c r="CX14" s="77"/>
      <c r="CY14" s="77"/>
      <c r="CZ14" s="77"/>
      <c r="DA14" s="77"/>
      <c r="DB14" s="77"/>
      <c r="DC14" s="77"/>
      <c r="DD14" s="77"/>
      <c r="DE14" s="78"/>
      <c r="DF14" s="82">
        <v>1000000</v>
      </c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4"/>
      <c r="DS14" s="82">
        <v>1000000</v>
      </c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4"/>
      <c r="EF14" s="82">
        <v>1000000</v>
      </c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4"/>
    </row>
    <row r="15" spans="1:148" ht="24" customHeight="1">
      <c r="A15" s="64" t="s">
        <v>147</v>
      </c>
      <c r="B15" s="64"/>
      <c r="C15" s="64"/>
      <c r="D15" s="64"/>
      <c r="E15" s="64"/>
      <c r="F15" s="64"/>
      <c r="G15" s="64"/>
      <c r="H15" s="65"/>
      <c r="I15" s="67" t="s">
        <v>137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79" t="s">
        <v>148</v>
      </c>
      <c r="CO15" s="80"/>
      <c r="CP15" s="80"/>
      <c r="CQ15" s="80"/>
      <c r="CR15" s="80"/>
      <c r="CS15" s="80"/>
      <c r="CT15" s="80"/>
      <c r="CU15" s="81"/>
      <c r="CV15" s="88" t="s">
        <v>89</v>
      </c>
      <c r="CW15" s="80"/>
      <c r="CX15" s="80"/>
      <c r="CY15" s="80"/>
      <c r="CZ15" s="80"/>
      <c r="DA15" s="80"/>
      <c r="DB15" s="80"/>
      <c r="DC15" s="80"/>
      <c r="DD15" s="80"/>
      <c r="DE15" s="81"/>
      <c r="DF15" s="85">
        <v>1000000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7"/>
      <c r="DS15" s="85">
        <v>1000000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7"/>
      <c r="EF15" s="85">
        <v>1000000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7"/>
    </row>
    <row r="16" spans="1:148" ht="24" customHeight="1">
      <c r="A16" s="64" t="s">
        <v>119</v>
      </c>
      <c r="B16" s="64"/>
      <c r="C16" s="64"/>
      <c r="D16" s="64"/>
      <c r="E16" s="64"/>
      <c r="F16" s="64"/>
      <c r="G16" s="64"/>
      <c r="H16" s="65"/>
      <c r="I16" s="73" t="s">
        <v>149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63" t="s">
        <v>150</v>
      </c>
      <c r="CO16" s="64"/>
      <c r="CP16" s="64"/>
      <c r="CQ16" s="64"/>
      <c r="CR16" s="64"/>
      <c r="CS16" s="64"/>
      <c r="CT16" s="64"/>
      <c r="CU16" s="65"/>
      <c r="CV16" s="66" t="s">
        <v>89</v>
      </c>
      <c r="CW16" s="64"/>
      <c r="CX16" s="64"/>
      <c r="CY16" s="64"/>
      <c r="CZ16" s="64"/>
      <c r="DA16" s="64"/>
      <c r="DB16" s="64"/>
      <c r="DC16" s="64"/>
      <c r="DD16" s="64"/>
      <c r="DE16" s="65"/>
      <c r="DF16" s="58">
        <f>SUM(DF9)</f>
        <v>5462280.4700000007</v>
      </c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60"/>
      <c r="DS16" s="58">
        <f>SUM(DS9)</f>
        <v>6179242.0800000001</v>
      </c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60"/>
      <c r="EF16" s="58">
        <f>SUM(EF9)</f>
        <v>5190434.97</v>
      </c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60"/>
    </row>
    <row r="17" spans="1:194" ht="24" customHeight="1">
      <c r="A17" s="64" t="s">
        <v>194</v>
      </c>
      <c r="B17" s="64"/>
      <c r="C17" s="64"/>
      <c r="D17" s="64"/>
      <c r="E17" s="64"/>
      <c r="F17" s="64"/>
      <c r="G17" s="64"/>
      <c r="H17" s="65"/>
      <c r="I17" s="73" t="s">
        <v>195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63" t="s">
        <v>196</v>
      </c>
      <c r="CO17" s="64"/>
      <c r="CP17" s="64"/>
      <c r="CQ17" s="64"/>
      <c r="CR17" s="64"/>
      <c r="CS17" s="64"/>
      <c r="CT17" s="64"/>
      <c r="CU17" s="65"/>
      <c r="CV17" s="66" t="s">
        <v>197</v>
      </c>
      <c r="CW17" s="64"/>
      <c r="CX17" s="64"/>
      <c r="CY17" s="64"/>
      <c r="CZ17" s="64"/>
      <c r="DA17" s="64"/>
      <c r="DB17" s="64"/>
      <c r="DC17" s="64"/>
      <c r="DD17" s="64"/>
      <c r="DE17" s="65"/>
      <c r="DF17" s="58">
        <f>SUM(DF9)</f>
        <v>5462280.4700000007</v>
      </c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0"/>
      <c r="DS17" s="58">
        <v>2723823.26</v>
      </c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</row>
    <row r="18" spans="1:194" ht="24" customHeight="1">
      <c r="A18" s="64" t="s">
        <v>198</v>
      </c>
      <c r="B18" s="64"/>
      <c r="C18" s="64"/>
      <c r="D18" s="64"/>
      <c r="E18" s="64"/>
      <c r="F18" s="64"/>
      <c r="G18" s="64"/>
      <c r="H18" s="65"/>
      <c r="I18" s="73" t="s">
        <v>195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63" t="s">
        <v>199</v>
      </c>
      <c r="CO18" s="64"/>
      <c r="CP18" s="64"/>
      <c r="CQ18" s="64"/>
      <c r="CR18" s="64"/>
      <c r="CS18" s="64"/>
      <c r="CT18" s="64"/>
      <c r="CU18" s="65"/>
      <c r="CV18" s="66" t="s">
        <v>200</v>
      </c>
      <c r="CW18" s="64"/>
      <c r="CX18" s="64"/>
      <c r="CY18" s="64"/>
      <c r="CZ18" s="64"/>
      <c r="DA18" s="64"/>
      <c r="DB18" s="64"/>
      <c r="DC18" s="64"/>
      <c r="DD18" s="64"/>
      <c r="DE18" s="65"/>
      <c r="DF18" s="58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60"/>
      <c r="DS18" s="58">
        <v>3455418.82</v>
      </c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0"/>
      <c r="EF18" s="58">
        <v>2723823.26</v>
      </c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60"/>
    </row>
    <row r="19" spans="1:194" ht="24" customHeight="1">
      <c r="A19" s="64" t="s">
        <v>201</v>
      </c>
      <c r="B19" s="64"/>
      <c r="C19" s="64"/>
      <c r="D19" s="64"/>
      <c r="E19" s="64"/>
      <c r="F19" s="64"/>
      <c r="G19" s="64"/>
      <c r="H19" s="65"/>
      <c r="I19" s="73" t="s">
        <v>195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63" t="s">
        <v>202</v>
      </c>
      <c r="CO19" s="64"/>
      <c r="CP19" s="64"/>
      <c r="CQ19" s="64"/>
      <c r="CR19" s="64"/>
      <c r="CS19" s="64"/>
      <c r="CT19" s="64"/>
      <c r="CU19" s="65"/>
      <c r="CV19" s="66" t="s">
        <v>203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8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60"/>
      <c r="DS19" s="58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0"/>
      <c r="EF19" s="58">
        <f>EF16-EF18</f>
        <v>2466611.71</v>
      </c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60"/>
    </row>
    <row r="20" spans="1:194">
      <c r="GL20" s="16" t="s">
        <v>172</v>
      </c>
    </row>
    <row r="21" spans="1:194" s="17" customFormat="1" ht="3" customHeight="1"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194">
      <c r="I22" s="16" t="s">
        <v>151</v>
      </c>
      <c r="AM22" s="62" t="s">
        <v>192</v>
      </c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G22" s="62" t="s">
        <v>177</v>
      </c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CA22" s="57" t="s">
        <v>170</v>
      </c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</row>
    <row r="23" spans="1:194" s="17" customFormat="1" ht="8.25">
      <c r="AM23" s="61" t="s">
        <v>152</v>
      </c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G23" s="61" t="s">
        <v>153</v>
      </c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CA23" s="61" t="s">
        <v>154</v>
      </c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</row>
    <row r="24" spans="1:194" s="17" customFormat="1" ht="3" customHeight="1"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</row>
    <row r="25" spans="1:194">
      <c r="I25" s="71" t="s">
        <v>155</v>
      </c>
      <c r="J25" s="71"/>
      <c r="K25" s="57" t="s">
        <v>182</v>
      </c>
      <c r="L25" s="57"/>
      <c r="M25" s="57"/>
      <c r="N25" s="75" t="s">
        <v>155</v>
      </c>
      <c r="O25" s="75"/>
      <c r="Q25" s="57" t="s">
        <v>175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71">
        <v>20</v>
      </c>
      <c r="AG25" s="71"/>
      <c r="AH25" s="71"/>
      <c r="AI25" s="72" t="s">
        <v>176</v>
      </c>
      <c r="AJ25" s="72"/>
      <c r="AK25" s="72"/>
      <c r="AL25" s="16" t="s">
        <v>114</v>
      </c>
    </row>
  </sheetData>
  <mergeCells count="128">
    <mergeCell ref="A9:H9"/>
    <mergeCell ref="I9:CM9"/>
    <mergeCell ref="I6:CM6"/>
    <mergeCell ref="DO4:DR4"/>
    <mergeCell ref="DF5:DR5"/>
    <mergeCell ref="CV9:DE9"/>
    <mergeCell ref="DF6:DR6"/>
    <mergeCell ref="EF18:ER18"/>
    <mergeCell ref="EF17:ER17"/>
    <mergeCell ref="B1:ER1"/>
    <mergeCell ref="A3:H5"/>
    <mergeCell ref="I3:CM5"/>
    <mergeCell ref="CN3:CU5"/>
    <mergeCell ref="CV3:DE5"/>
    <mergeCell ref="DF3:ER3"/>
    <mergeCell ref="DY4:EA4"/>
    <mergeCell ref="EB4:EE4"/>
    <mergeCell ref="EF16:ER16"/>
    <mergeCell ref="DS15:EE15"/>
    <mergeCell ref="DS16:EE16"/>
    <mergeCell ref="DS17:EE17"/>
    <mergeCell ref="EF19:ER19"/>
    <mergeCell ref="EF10:ER10"/>
    <mergeCell ref="DS12:EE12"/>
    <mergeCell ref="EF14:ER14"/>
    <mergeCell ref="EF15:ER15"/>
    <mergeCell ref="DS18:EE18"/>
    <mergeCell ref="EO4:ER4"/>
    <mergeCell ref="DS5:EE5"/>
    <mergeCell ref="CV6:DE6"/>
    <mergeCell ref="CV7:DE7"/>
    <mergeCell ref="DS7:EE7"/>
    <mergeCell ref="EF4:EK4"/>
    <mergeCell ref="DS6:EE6"/>
    <mergeCell ref="EF6:ER6"/>
    <mergeCell ref="EF5:ER5"/>
    <mergeCell ref="DL4:DN4"/>
    <mergeCell ref="EF7:ER7"/>
    <mergeCell ref="A8:H8"/>
    <mergeCell ref="I8:CM8"/>
    <mergeCell ref="A6:H6"/>
    <mergeCell ref="A7:H7"/>
    <mergeCell ref="I7:CM7"/>
    <mergeCell ref="CN6:CU6"/>
    <mergeCell ref="CN8:CU8"/>
    <mergeCell ref="CN7:CU7"/>
    <mergeCell ref="DF7:DR7"/>
    <mergeCell ref="EL4:EN4"/>
    <mergeCell ref="CN9:CU9"/>
    <mergeCell ref="CV11:DE11"/>
    <mergeCell ref="DS11:EE11"/>
    <mergeCell ref="DF11:DR11"/>
    <mergeCell ref="DS9:EE9"/>
    <mergeCell ref="DS4:DX4"/>
    <mergeCell ref="DF9:DR9"/>
    <mergeCell ref="DF4:DK4"/>
    <mergeCell ref="CV8:DE8"/>
    <mergeCell ref="DS8:EE8"/>
    <mergeCell ref="CV12:DE12"/>
    <mergeCell ref="DF12:DR12"/>
    <mergeCell ref="EF8:ER8"/>
    <mergeCell ref="EF9:ER9"/>
    <mergeCell ref="EF11:ER11"/>
    <mergeCell ref="DF8:DR8"/>
    <mergeCell ref="DS13:EE13"/>
    <mergeCell ref="EF13:ER13"/>
    <mergeCell ref="EF12:ER12"/>
    <mergeCell ref="CV10:DE10"/>
    <mergeCell ref="DS10:EE10"/>
    <mergeCell ref="DF10:DR10"/>
    <mergeCell ref="DF13:DR13"/>
    <mergeCell ref="CV15:DE15"/>
    <mergeCell ref="I18:CM18"/>
    <mergeCell ref="CN18:CU18"/>
    <mergeCell ref="CV18:DE18"/>
    <mergeCell ref="CN14:CU14"/>
    <mergeCell ref="DF17:DR17"/>
    <mergeCell ref="DF18:DR18"/>
    <mergeCell ref="DF14:DR14"/>
    <mergeCell ref="CN16:CU16"/>
    <mergeCell ref="CN15:CU15"/>
    <mergeCell ref="I15:CM15"/>
    <mergeCell ref="DS14:EE14"/>
    <mergeCell ref="A19:H19"/>
    <mergeCell ref="DF15:DR15"/>
    <mergeCell ref="A16:H16"/>
    <mergeCell ref="DS19:EE19"/>
    <mergeCell ref="A18:H18"/>
    <mergeCell ref="A17:H17"/>
    <mergeCell ref="I17:CM17"/>
    <mergeCell ref="CN17:CU17"/>
    <mergeCell ref="CV17:DE17"/>
    <mergeCell ref="CN11:CU11"/>
    <mergeCell ref="A11:H11"/>
    <mergeCell ref="I11:CM11"/>
    <mergeCell ref="CN10:CU10"/>
    <mergeCell ref="I10:CM10"/>
    <mergeCell ref="CV14:DE14"/>
    <mergeCell ref="CV13:DE13"/>
    <mergeCell ref="A14:H14"/>
    <mergeCell ref="I14:CM14"/>
    <mergeCell ref="BG22:BX22"/>
    <mergeCell ref="I25:J25"/>
    <mergeCell ref="K25:M25"/>
    <mergeCell ref="N25:O25"/>
    <mergeCell ref="A10:H10"/>
    <mergeCell ref="A15:H15"/>
    <mergeCell ref="I16:CM16"/>
    <mergeCell ref="CN12:CU12"/>
    <mergeCell ref="CA22:CR22"/>
    <mergeCell ref="CV19:DE19"/>
    <mergeCell ref="DF19:DR19"/>
    <mergeCell ref="A12:H12"/>
    <mergeCell ref="A13:H13"/>
    <mergeCell ref="I13:CM13"/>
    <mergeCell ref="I12:CM12"/>
    <mergeCell ref="CN13:CU13"/>
    <mergeCell ref="I19:CM19"/>
    <mergeCell ref="Q25:AE25"/>
    <mergeCell ref="DF16:DR16"/>
    <mergeCell ref="AM23:BD23"/>
    <mergeCell ref="BG23:BX23"/>
    <mergeCell ref="CA23:CR23"/>
    <mergeCell ref="AM22:BD22"/>
    <mergeCell ref="AF25:AH25"/>
    <mergeCell ref="AI25:AK25"/>
    <mergeCell ref="CN19:CU19"/>
    <mergeCell ref="CV16:DE16"/>
  </mergeCells>
  <phoneticPr fontId="14" type="noConversion"/>
  <pageMargins left="0.25" right="0.25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8"/>
  <sheetViews>
    <sheetView topLeftCell="A4" workbookViewId="0">
      <selection activeCell="A29" sqref="A29"/>
    </sheetView>
  </sheetViews>
  <sheetFormatPr defaultRowHeight="15"/>
  <cols>
    <col min="1" max="1" width="97.85546875" customWidth="1"/>
  </cols>
  <sheetData>
    <row r="1" spans="1:1">
      <c r="A1" s="6"/>
    </row>
    <row r="2" spans="1:1">
      <c r="A2" s="9" t="s">
        <v>10</v>
      </c>
    </row>
    <row r="3" spans="1:1">
      <c r="A3" s="19"/>
    </row>
    <row r="4" spans="1:1">
      <c r="A4" s="9" t="s">
        <v>159</v>
      </c>
    </row>
    <row r="5" spans="1:1">
      <c r="A5" s="9"/>
    </row>
    <row r="6" spans="1:1">
      <c r="A6" s="9" t="s">
        <v>160</v>
      </c>
    </row>
    <row r="7" spans="1:1">
      <c r="A7" s="9"/>
    </row>
    <row r="8" spans="1:1">
      <c r="A8" s="9" t="s">
        <v>157</v>
      </c>
    </row>
    <row r="9" spans="1:1">
      <c r="A9" s="9" t="s">
        <v>158</v>
      </c>
    </row>
    <row r="10" spans="1:1">
      <c r="A10" s="3"/>
    </row>
    <row r="11" spans="1:1">
      <c r="A11" s="10" t="s">
        <v>11</v>
      </c>
    </row>
    <row r="12" spans="1:1">
      <c r="A12" s="10" t="s">
        <v>12</v>
      </c>
    </row>
    <row r="13" spans="1:1">
      <c r="A13" s="3"/>
    </row>
    <row r="14" spans="1:1">
      <c r="A14" s="3" t="s">
        <v>13</v>
      </c>
    </row>
    <row r="15" spans="1:1" ht="9.75" customHeight="1">
      <c r="A15" s="3" t="s">
        <v>14</v>
      </c>
    </row>
    <row r="16" spans="1:1" ht="13.5" customHeight="1">
      <c r="A16" s="3" t="s">
        <v>15</v>
      </c>
    </row>
    <row r="17" spans="1:1" ht="14.25" customHeight="1">
      <c r="A17" s="4" t="s">
        <v>33</v>
      </c>
    </row>
    <row r="18" spans="1:1" ht="11.25" customHeight="1">
      <c r="A18" s="3" t="s">
        <v>15</v>
      </c>
    </row>
    <row r="19" spans="1:1" ht="12" customHeight="1">
      <c r="A19" s="3" t="s">
        <v>70</v>
      </c>
    </row>
    <row r="20" spans="1:1" ht="12.75" customHeight="1">
      <c r="A20" s="3" t="s">
        <v>15</v>
      </c>
    </row>
    <row r="21" spans="1:1" ht="12.75" customHeight="1">
      <c r="A21" s="3" t="s">
        <v>16</v>
      </c>
    </row>
    <row r="22" spans="1:1" ht="12.75" customHeight="1">
      <c r="A22" s="3" t="s">
        <v>17</v>
      </c>
    </row>
    <row r="23" spans="1:1" ht="12.75" customHeight="1">
      <c r="A23" s="3" t="s">
        <v>15</v>
      </c>
    </row>
    <row r="24" spans="1:1" ht="11.25" customHeight="1">
      <c r="A24" s="3" t="s">
        <v>18</v>
      </c>
    </row>
    <row r="25" spans="1:1" ht="12.75" customHeight="1">
      <c r="A25" s="3" t="s">
        <v>19</v>
      </c>
    </row>
    <row r="26" spans="1:1" ht="12.75" customHeight="1">
      <c r="A26" s="3" t="s">
        <v>20</v>
      </c>
    </row>
    <row r="27" spans="1:1" ht="12.75" customHeight="1">
      <c r="A27" s="3" t="s">
        <v>21</v>
      </c>
    </row>
    <row r="28" spans="1:1" ht="12.75" customHeight="1">
      <c r="A28" s="3" t="s">
        <v>15</v>
      </c>
    </row>
    <row r="29" spans="1:1" ht="12.75" customHeight="1">
      <c r="A29" t="s">
        <v>34</v>
      </c>
    </row>
    <row r="30" spans="1:1" ht="13.5" customHeight="1">
      <c r="A30" s="3" t="s">
        <v>15</v>
      </c>
    </row>
    <row r="31" spans="1:1" ht="13.5" customHeight="1">
      <c r="A31" s="3" t="s">
        <v>22</v>
      </c>
    </row>
    <row r="32" spans="1:1" ht="13.5" customHeight="1">
      <c r="A32" s="3" t="s">
        <v>23</v>
      </c>
    </row>
    <row r="33" spans="1:1" ht="12.75" customHeight="1">
      <c r="A33" s="3" t="s">
        <v>24</v>
      </c>
    </row>
    <row r="34" spans="1:1" ht="12.75" customHeight="1">
      <c r="A34" s="3" t="s">
        <v>15</v>
      </c>
    </row>
    <row r="35" spans="1:1" ht="12.75" customHeight="1">
      <c r="A35" s="3" t="s">
        <v>22</v>
      </c>
    </row>
    <row r="36" spans="1:1" ht="12.75" customHeight="1">
      <c r="A36" s="3" t="s">
        <v>25</v>
      </c>
    </row>
    <row r="37" spans="1:1" ht="12.75" customHeight="1">
      <c r="A37" s="3" t="s">
        <v>26</v>
      </c>
    </row>
    <row r="38" spans="1:1" ht="12.75" customHeight="1">
      <c r="A38" s="3" t="s">
        <v>15</v>
      </c>
    </row>
    <row r="39" spans="1:1" ht="12.75" customHeight="1">
      <c r="A39" s="3" t="s">
        <v>27</v>
      </c>
    </row>
    <row r="40" spans="1:1" ht="12.75" customHeight="1">
      <c r="A40" t="s">
        <v>35</v>
      </c>
    </row>
    <row r="41" spans="1:1" ht="12.75" customHeight="1">
      <c r="A41" s="3" t="s">
        <v>15</v>
      </c>
    </row>
    <row r="42" spans="1:1" ht="12.75" customHeight="1">
      <c r="A42" s="3" t="s">
        <v>28</v>
      </c>
    </row>
    <row r="43" spans="1:1" ht="12.75" customHeight="1">
      <c r="A43" s="3" t="s">
        <v>29</v>
      </c>
    </row>
    <row r="44" spans="1:1" ht="12.75" customHeight="1">
      <c r="A44" s="3"/>
    </row>
    <row r="45" spans="1:1" ht="12.75" customHeight="1">
      <c r="A45" s="3" t="s">
        <v>30</v>
      </c>
    </row>
    <row r="46" spans="1:1" ht="12" customHeight="1">
      <c r="A46" s="3" t="s">
        <v>31</v>
      </c>
    </row>
    <row r="47" spans="1:1" ht="12.75" customHeight="1">
      <c r="A47" s="3" t="s">
        <v>32</v>
      </c>
    </row>
    <row r="48" spans="1:1" ht="15.75">
      <c r="A48" s="1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L34" sqref="L34"/>
    </sheetView>
  </sheetViews>
  <sheetFormatPr defaultRowHeight="15"/>
  <cols>
    <col min="9" max="9" width="8.28515625" customWidth="1"/>
  </cols>
  <sheetData>
    <row r="2" spans="1:10" ht="109.5" customHeight="1">
      <c r="A2" s="134" t="s">
        <v>36</v>
      </c>
      <c r="B2" s="134" t="s">
        <v>37</v>
      </c>
      <c r="C2" s="134" t="s">
        <v>3</v>
      </c>
      <c r="D2" s="134" t="s">
        <v>38</v>
      </c>
      <c r="E2" s="134" t="s">
        <v>39</v>
      </c>
      <c r="F2" s="134"/>
      <c r="G2" s="134" t="s">
        <v>40</v>
      </c>
      <c r="H2" s="134"/>
      <c r="I2" s="134" t="s">
        <v>41</v>
      </c>
      <c r="J2" s="134"/>
    </row>
    <row r="3" spans="1:10" ht="30">
      <c r="A3" s="134"/>
      <c r="B3" s="134"/>
      <c r="C3" s="134"/>
      <c r="D3" s="134"/>
      <c r="E3" s="8" t="s">
        <v>42</v>
      </c>
      <c r="F3" s="8" t="s">
        <v>43</v>
      </c>
      <c r="G3" s="8" t="s">
        <v>42</v>
      </c>
      <c r="H3" s="8" t="s">
        <v>43</v>
      </c>
      <c r="I3" s="8" t="s">
        <v>44</v>
      </c>
      <c r="J3" s="8" t="s">
        <v>45</v>
      </c>
    </row>
    <row r="4" spans="1:10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 t="s">
        <v>46</v>
      </c>
      <c r="F7" s="7"/>
      <c r="G7" s="8" t="s">
        <v>4</v>
      </c>
      <c r="H7" s="7"/>
      <c r="I7" s="7"/>
      <c r="J7" s="7"/>
    </row>
    <row r="9" spans="1:10" ht="12.75" customHeight="1">
      <c r="A9" s="133" t="s">
        <v>47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2.75" customHeight="1">
      <c r="A10" s="133" t="s">
        <v>48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2.75" customHeight="1">
      <c r="A11" s="133" t="s">
        <v>49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2.75" customHeight="1">
      <c r="A12" s="133" t="s">
        <v>50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2.75" customHeight="1">
      <c r="A13" s="133" t="s">
        <v>51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>
      <c r="A14" s="3" t="s">
        <v>52</v>
      </c>
    </row>
    <row r="15" spans="1:10">
      <c r="A15" s="133" t="s">
        <v>53</v>
      </c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>
      <c r="A16" s="133" t="s">
        <v>54</v>
      </c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>
      <c r="A17" s="136" t="s">
        <v>55</v>
      </c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>
      <c r="A18" s="136" t="s">
        <v>56</v>
      </c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5" customHeight="1">
      <c r="A19" s="135" t="s">
        <v>57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>
      <c r="A20" s="135" t="s">
        <v>58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>
      <c r="A21" s="136" t="s">
        <v>59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>
      <c r="A22" s="136" t="s">
        <v>60</v>
      </c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>
      <c r="A23" s="136" t="s">
        <v>61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>
      <c r="A24" s="136" t="s">
        <v>62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>
      <c r="A25" s="136" t="s">
        <v>63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>
      <c r="A26" s="136" t="s">
        <v>64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>
      <c r="A27" s="136" t="s">
        <v>65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>
      <c r="A28" s="136" t="s">
        <v>66</v>
      </c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>
      <c r="A29" s="136" t="s">
        <v>67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>
      <c r="A30" s="136" t="s">
        <v>68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>
      <c r="A31" s="5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36" t="s">
        <v>69</v>
      </c>
      <c r="B32" s="136"/>
      <c r="C32" s="136"/>
      <c r="D32" s="136"/>
      <c r="E32" s="136"/>
      <c r="F32" s="136"/>
      <c r="G32" s="136"/>
      <c r="H32" s="136"/>
      <c r="I32" s="136"/>
      <c r="J32" s="136"/>
    </row>
  </sheetData>
  <mergeCells count="29">
    <mergeCell ref="A12:J12"/>
    <mergeCell ref="A13:J13"/>
    <mergeCell ref="A32:J32"/>
    <mergeCell ref="A20:J20"/>
    <mergeCell ref="A21:J21"/>
    <mergeCell ref="A22:J22"/>
    <mergeCell ref="A23:J23"/>
    <mergeCell ref="A30:J30"/>
    <mergeCell ref="A25:J25"/>
    <mergeCell ref="A29:J29"/>
    <mergeCell ref="A19:J19"/>
    <mergeCell ref="A27:J27"/>
    <mergeCell ref="A26:J26"/>
    <mergeCell ref="A28:J28"/>
    <mergeCell ref="A24:J24"/>
    <mergeCell ref="A11:J11"/>
    <mergeCell ref="A15:J15"/>
    <mergeCell ref="A17:J17"/>
    <mergeCell ref="A18:J18"/>
    <mergeCell ref="A16:J16"/>
    <mergeCell ref="A9:J9"/>
    <mergeCell ref="A10:J10"/>
    <mergeCell ref="G2:H2"/>
    <mergeCell ref="I2:J2"/>
    <mergeCell ref="A2:A3"/>
    <mergeCell ref="B2:B3"/>
    <mergeCell ref="C2:C3"/>
    <mergeCell ref="D2:D3"/>
    <mergeCell ref="E2:F2"/>
  </mergeCells>
  <phoneticPr fontId="14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Титул. </vt:lpstr>
      <vt:lpstr>Табл 2</vt:lpstr>
      <vt:lpstr>Табл 2.1</vt:lpstr>
      <vt:lpstr>Сведения</vt:lpstr>
      <vt:lpstr>Приложение </vt:lpstr>
      <vt:lpstr>'Табл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2024-02-01T12:16:09Z</cp:lastPrinted>
  <dcterms:created xsi:type="dcterms:W3CDTF">2006-09-28T05:33:49Z</dcterms:created>
  <dcterms:modified xsi:type="dcterms:W3CDTF">2024-02-29T08:53:22Z</dcterms:modified>
</cp:coreProperties>
</file>